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舊電腦\AMSP滿意度調查\"/>
    </mc:Choice>
  </mc:AlternateContent>
  <bookViews>
    <workbookView xWindow="0" yWindow="0" windowWidth="14370" windowHeight="12315"/>
  </bookViews>
  <sheets>
    <sheet name="信件統計" sheetId="17" r:id="rId1"/>
    <sheet name="P1" sheetId="1" r:id="rId2"/>
    <sheet name="P2" sheetId="2" r:id="rId3"/>
    <sheet name="P3" sheetId="3" r:id="rId4"/>
    <sheet name="P4" sheetId="4" r:id="rId5"/>
    <sheet name="P5" sheetId="5" r:id="rId6"/>
    <sheet name="P6" sheetId="6" r:id="rId7"/>
    <sheet name="P7" sheetId="7" r:id="rId8"/>
    <sheet name="P8" sheetId="8" r:id="rId9"/>
    <sheet name="P9" sheetId="9" r:id="rId10"/>
    <sheet name="P10" sheetId="10" r:id="rId11"/>
    <sheet name="P11" sheetId="11" r:id="rId12"/>
    <sheet name="P12" sheetId="12" r:id="rId13"/>
    <sheet name="P13" sheetId="13" r:id="rId14"/>
    <sheet name="P14" sheetId="15" r:id="rId15"/>
  </sheets>
  <calcPr calcId="152511"/>
</workbook>
</file>

<file path=xl/calcChain.xml><?xml version="1.0" encoding="utf-8"?>
<calcChain xmlns="http://schemas.openxmlformats.org/spreadsheetml/2006/main">
  <c r="P6" i="13" l="1"/>
  <c r="P7" i="13"/>
  <c r="P8" i="13"/>
  <c r="P5" i="13"/>
  <c r="P5" i="12"/>
  <c r="P6" i="12"/>
  <c r="P7" i="12"/>
  <c r="P6" i="11"/>
  <c r="P7" i="11"/>
  <c r="P5" i="11"/>
  <c r="P6" i="10"/>
  <c r="P5" i="10"/>
  <c r="P6" i="9"/>
  <c r="P7" i="9"/>
  <c r="P5" i="9"/>
  <c r="P6" i="7"/>
  <c r="P7" i="7"/>
  <c r="P5" i="7"/>
  <c r="P6" i="5"/>
  <c r="P7" i="5"/>
  <c r="P5" i="5"/>
  <c r="P6" i="4"/>
  <c r="P5" i="4"/>
  <c r="P6" i="3"/>
  <c r="P7" i="3"/>
  <c r="P8" i="3"/>
  <c r="P5" i="3"/>
  <c r="P6" i="2"/>
  <c r="P7" i="2"/>
  <c r="P5" i="2"/>
  <c r="P6" i="1"/>
  <c r="P7" i="1"/>
  <c r="P8" i="1"/>
  <c r="P9" i="1"/>
  <c r="P10" i="1"/>
  <c r="P11" i="1"/>
  <c r="P12" i="1"/>
  <c r="P13" i="1"/>
  <c r="P14" i="1"/>
  <c r="P5" i="1"/>
  <c r="O15" i="17" l="1"/>
  <c r="P15" i="17" s="1"/>
  <c r="P14" i="17"/>
  <c r="O13" i="17"/>
  <c r="P13" i="17" s="1"/>
  <c r="E5" i="15" l="1"/>
  <c r="Q9" i="13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5" i="6"/>
  <c r="Q6" i="8"/>
  <c r="Q27" i="8" s="1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5" i="8"/>
  <c r="P28" i="8"/>
  <c r="P28" i="6"/>
  <c r="K13" i="17" l="1"/>
  <c r="L13" i="17" s="1"/>
  <c r="D5" i="15"/>
  <c r="M11" i="13"/>
  <c r="N8" i="13" s="1"/>
  <c r="M11" i="12"/>
  <c r="N6" i="12" s="1"/>
  <c r="M11" i="11"/>
  <c r="N8" i="11" s="1"/>
  <c r="N6" i="11"/>
  <c r="M8" i="10"/>
  <c r="N6" i="10" s="1"/>
  <c r="M9" i="9"/>
  <c r="N7" i="9" s="1"/>
  <c r="M28" i="8"/>
  <c r="N5" i="8" s="1"/>
  <c r="M11" i="7"/>
  <c r="N6" i="7" s="1"/>
  <c r="N7" i="7"/>
  <c r="M28" i="6"/>
  <c r="N24" i="6" s="1"/>
  <c r="M9" i="5"/>
  <c r="N5" i="5" s="1"/>
  <c r="N7" i="5"/>
  <c r="M9" i="4"/>
  <c r="M10" i="3"/>
  <c r="N8" i="3" s="1"/>
  <c r="N6" i="3"/>
  <c r="M10" i="2"/>
  <c r="N6" i="2" s="1"/>
  <c r="M16" i="1"/>
  <c r="N12" i="1" s="1"/>
  <c r="K15" i="17"/>
  <c r="L15" i="17" s="1"/>
  <c r="K14" i="17"/>
  <c r="L14" i="17" s="1"/>
  <c r="D13" i="17"/>
  <c r="C15" i="17"/>
  <c r="D15" i="17"/>
  <c r="C14" i="17"/>
  <c r="D14" i="17"/>
  <c r="C13" i="17"/>
  <c r="G15" i="17"/>
  <c r="H15" i="17"/>
  <c r="G13" i="17"/>
  <c r="H13" i="17"/>
  <c r="G14" i="17"/>
  <c r="H14" i="17" s="1"/>
  <c r="C5" i="15"/>
  <c r="H5" i="13"/>
  <c r="E9" i="13"/>
  <c r="G11" i="13"/>
  <c r="H9" i="13" s="1"/>
  <c r="J11" i="13"/>
  <c r="K7" i="13" s="1"/>
  <c r="K6" i="13"/>
  <c r="D11" i="13"/>
  <c r="H8" i="12"/>
  <c r="H5" i="12"/>
  <c r="G11" i="12"/>
  <c r="H6" i="12" s="1"/>
  <c r="H7" i="12"/>
  <c r="J11" i="12"/>
  <c r="K6" i="12" s="1"/>
  <c r="E9" i="12"/>
  <c r="D11" i="12"/>
  <c r="J11" i="11"/>
  <c r="G11" i="11"/>
  <c r="H6" i="11" s="1"/>
  <c r="D11" i="11"/>
  <c r="E5" i="10"/>
  <c r="G8" i="10"/>
  <c r="H5" i="10" s="1"/>
  <c r="J8" i="10"/>
  <c r="K6" i="10"/>
  <c r="D8" i="10"/>
  <c r="E6" i="10" s="1"/>
  <c r="E5" i="9"/>
  <c r="G9" i="9"/>
  <c r="H5" i="9" s="1"/>
  <c r="J9" i="9"/>
  <c r="K7" i="9"/>
  <c r="D9" i="9"/>
  <c r="E7" i="9" s="1"/>
  <c r="E23" i="8"/>
  <c r="E7" i="8"/>
  <c r="G28" i="8"/>
  <c r="H18" i="8" s="1"/>
  <c r="J28" i="8"/>
  <c r="K20" i="8" s="1"/>
  <c r="D28" i="8"/>
  <c r="E15" i="8" s="1"/>
  <c r="J10" i="2"/>
  <c r="K6" i="2" s="1"/>
  <c r="J16" i="1"/>
  <c r="K7" i="1" s="1"/>
  <c r="E8" i="7"/>
  <c r="G11" i="7"/>
  <c r="H7" i="7" s="1"/>
  <c r="J11" i="7"/>
  <c r="K7" i="7"/>
  <c r="D11" i="7"/>
  <c r="E9" i="7" s="1"/>
  <c r="H13" i="6"/>
  <c r="H17" i="6"/>
  <c r="H21" i="6"/>
  <c r="G28" i="6"/>
  <c r="H9" i="6" s="1"/>
  <c r="J28" i="6"/>
  <c r="K15" i="6" s="1"/>
  <c r="D28" i="6"/>
  <c r="E7" i="6"/>
  <c r="H7" i="5"/>
  <c r="E5" i="5"/>
  <c r="G9" i="5"/>
  <c r="H6" i="5" s="1"/>
  <c r="J9" i="5"/>
  <c r="K5" i="5" s="1"/>
  <c r="K6" i="5"/>
  <c r="D9" i="5"/>
  <c r="E7" i="5"/>
  <c r="J9" i="4"/>
  <c r="K6" i="4"/>
  <c r="G9" i="4"/>
  <c r="H7" i="4" s="1"/>
  <c r="H6" i="4"/>
  <c r="D9" i="4"/>
  <c r="E7" i="4" s="1"/>
  <c r="J10" i="3"/>
  <c r="K5" i="3" s="1"/>
  <c r="K6" i="3"/>
  <c r="H7" i="3"/>
  <c r="G10" i="3"/>
  <c r="H5" i="3" s="1"/>
  <c r="H6" i="3"/>
  <c r="D10" i="3"/>
  <c r="E6" i="3" s="1"/>
  <c r="K7" i="2"/>
  <c r="K8" i="2"/>
  <c r="K5" i="2"/>
  <c r="G10" i="2"/>
  <c r="H7" i="2" s="1"/>
  <c r="H6" i="2"/>
  <c r="D10" i="2"/>
  <c r="K9" i="1"/>
  <c r="K11" i="1"/>
  <c r="H7" i="1"/>
  <c r="H9" i="1"/>
  <c r="H13" i="1"/>
  <c r="H5" i="1"/>
  <c r="E9" i="1"/>
  <c r="G16" i="1"/>
  <c r="H11" i="1" s="1"/>
  <c r="H6" i="1"/>
  <c r="D16" i="1"/>
  <c r="E5" i="1" s="1"/>
  <c r="K5" i="7"/>
  <c r="K8" i="7"/>
  <c r="K6" i="7"/>
  <c r="K9" i="7"/>
  <c r="K23" i="6"/>
  <c r="K7" i="5"/>
  <c r="K7" i="4"/>
  <c r="K5" i="4"/>
  <c r="K5" i="9"/>
  <c r="K6" i="9"/>
  <c r="N6" i="13"/>
  <c r="N8" i="7"/>
  <c r="N5" i="7"/>
  <c r="E19" i="6"/>
  <c r="E5" i="6"/>
  <c r="E11" i="6"/>
  <c r="E23" i="6"/>
  <c r="E15" i="6"/>
  <c r="N6" i="4"/>
  <c r="N5" i="4"/>
  <c r="E6" i="2"/>
  <c r="E8" i="2"/>
  <c r="E5" i="2"/>
  <c r="E5" i="3"/>
  <c r="E5" i="4"/>
  <c r="K18" i="6"/>
  <c r="K6" i="6"/>
  <c r="K25" i="6"/>
  <c r="K9" i="6"/>
  <c r="E6" i="11"/>
  <c r="E8" i="11"/>
  <c r="E5" i="11"/>
  <c r="E9" i="11"/>
  <c r="K6" i="11"/>
  <c r="K8" i="11"/>
  <c r="K5" i="11"/>
  <c r="K9" i="11"/>
  <c r="K5" i="12"/>
  <c r="K9" i="12"/>
  <c r="K5" i="10"/>
  <c r="K19" i="6"/>
  <c r="K20" i="6"/>
  <c r="E6" i="1"/>
  <c r="E14" i="1"/>
  <c r="E7" i="1"/>
  <c r="E7" i="2"/>
  <c r="E6" i="5"/>
  <c r="E6" i="6"/>
  <c r="E8" i="6"/>
  <c r="E10" i="6"/>
  <c r="E12" i="6"/>
  <c r="E14" i="6"/>
  <c r="E16" i="6"/>
  <c r="E18" i="6"/>
  <c r="E20" i="6"/>
  <c r="E22" i="6"/>
  <c r="E24" i="6"/>
  <c r="E26" i="6"/>
  <c r="E25" i="6"/>
  <c r="E21" i="6"/>
  <c r="E17" i="6"/>
  <c r="E13" i="6"/>
  <c r="E9" i="6"/>
  <c r="E7" i="7"/>
  <c r="E5" i="7"/>
  <c r="K6" i="1"/>
  <c r="K14" i="1"/>
  <c r="E26" i="8"/>
  <c r="E24" i="8"/>
  <c r="E22" i="8"/>
  <c r="E18" i="8"/>
  <c r="E14" i="8"/>
  <c r="E12" i="8"/>
  <c r="E10" i="8"/>
  <c r="E8" i="8"/>
  <c r="E6" i="8"/>
  <c r="E21" i="8"/>
  <c r="E13" i="8"/>
  <c r="E9" i="8"/>
  <c r="E5" i="8"/>
  <c r="E11" i="8"/>
  <c r="E19" i="8"/>
  <c r="E7" i="11"/>
  <c r="K7" i="11"/>
  <c r="K7" i="12"/>
  <c r="H14" i="1"/>
  <c r="H12" i="1"/>
  <c r="H10" i="1"/>
  <c r="H8" i="1"/>
  <c r="H8" i="2"/>
  <c r="H8" i="3"/>
  <c r="H5" i="4"/>
  <c r="H5" i="5"/>
  <c r="H6" i="6"/>
  <c r="H12" i="6"/>
  <c r="H14" i="6"/>
  <c r="H18" i="6"/>
  <c r="H20" i="6"/>
  <c r="H22" i="6"/>
  <c r="H23" i="6"/>
  <c r="H19" i="6"/>
  <c r="H11" i="6"/>
  <c r="H7" i="6"/>
  <c r="E6" i="9"/>
  <c r="H7" i="11"/>
  <c r="E6" i="12"/>
  <c r="E8" i="12"/>
  <c r="E5" i="12"/>
  <c r="E7" i="12"/>
  <c r="E6" i="13"/>
  <c r="E8" i="13"/>
  <c r="E5" i="13"/>
  <c r="H7" i="13"/>
  <c r="E7" i="13"/>
  <c r="H8" i="13"/>
  <c r="H5" i="7"/>
  <c r="K15" i="8"/>
  <c r="H9" i="12"/>
  <c r="K5" i="13"/>
  <c r="K8" i="13"/>
  <c r="N5" i="13" l="1"/>
  <c r="N5" i="10"/>
  <c r="N6" i="9"/>
  <c r="H25" i="8"/>
  <c r="E17" i="8"/>
  <c r="E16" i="8"/>
  <c r="E27" i="8" s="1"/>
  <c r="H24" i="8"/>
  <c r="H22" i="8"/>
  <c r="E25" i="8"/>
  <c r="E20" i="8"/>
  <c r="H8" i="8"/>
  <c r="H6" i="8"/>
  <c r="N14" i="8"/>
  <c r="N23" i="8"/>
  <c r="N16" i="8"/>
  <c r="N7" i="8"/>
  <c r="N19" i="8"/>
  <c r="N21" i="8"/>
  <c r="N12" i="8"/>
  <c r="N17" i="8"/>
  <c r="N10" i="8"/>
  <c r="N26" i="8"/>
  <c r="N9" i="8"/>
  <c r="N18" i="8"/>
  <c r="N13" i="8"/>
  <c r="N6" i="8"/>
  <c r="N27" i="8" s="1"/>
  <c r="N22" i="8"/>
  <c r="N25" i="8"/>
  <c r="N11" i="8"/>
  <c r="N20" i="8"/>
  <c r="N15" i="8"/>
  <c r="N8" i="8"/>
  <c r="N24" i="8"/>
  <c r="N7" i="13"/>
  <c r="N5" i="12"/>
  <c r="N8" i="12"/>
  <c r="N7" i="12"/>
  <c r="N9" i="12"/>
  <c r="N7" i="11"/>
  <c r="N5" i="11"/>
  <c r="N9" i="11"/>
  <c r="N9" i="7"/>
  <c r="N26" i="6"/>
  <c r="N7" i="6"/>
  <c r="N17" i="6"/>
  <c r="N10" i="6"/>
  <c r="N19" i="6"/>
  <c r="N12" i="6"/>
  <c r="N21" i="6"/>
  <c r="N14" i="6"/>
  <c r="N23" i="6"/>
  <c r="N16" i="6"/>
  <c r="N9" i="6"/>
  <c r="N25" i="6"/>
  <c r="N18" i="6"/>
  <c r="N11" i="6"/>
  <c r="N20" i="6"/>
  <c r="N13" i="6"/>
  <c r="N6" i="6"/>
  <c r="N22" i="6"/>
  <c r="N5" i="6"/>
  <c r="N15" i="6"/>
  <c r="N8" i="6"/>
  <c r="N5" i="3"/>
  <c r="N7" i="3"/>
  <c r="N7" i="2"/>
  <c r="N13" i="1"/>
  <c r="N6" i="1"/>
  <c r="N5" i="1"/>
  <c r="N14" i="1"/>
  <c r="N11" i="1"/>
  <c r="N7" i="1"/>
  <c r="K26" i="8"/>
  <c r="K10" i="8"/>
  <c r="K7" i="8"/>
  <c r="H13" i="8"/>
  <c r="H16" i="8"/>
  <c r="K18" i="8"/>
  <c r="K25" i="8"/>
  <c r="H5" i="11"/>
  <c r="H19" i="8"/>
  <c r="K12" i="1"/>
  <c r="E12" i="1"/>
  <c r="K22" i="6"/>
  <c r="K8" i="6"/>
  <c r="K11" i="8"/>
  <c r="H8" i="11"/>
  <c r="H26" i="6"/>
  <c r="H10" i="6"/>
  <c r="H5" i="8"/>
  <c r="H12" i="8"/>
  <c r="K10" i="1"/>
  <c r="E6" i="4"/>
  <c r="E10" i="1"/>
  <c r="K17" i="6"/>
  <c r="K26" i="6"/>
  <c r="N6" i="5"/>
  <c r="K7" i="3"/>
  <c r="K16" i="6"/>
  <c r="K5" i="1"/>
  <c r="H5" i="2"/>
  <c r="H5" i="6"/>
  <c r="H15" i="8"/>
  <c r="K14" i="8"/>
  <c r="K9" i="13"/>
  <c r="N9" i="1"/>
  <c r="K23" i="8"/>
  <c r="H11" i="8"/>
  <c r="N5" i="9"/>
  <c r="K9" i="8"/>
  <c r="H9" i="8"/>
  <c r="H14" i="8"/>
  <c r="K11" i="6"/>
  <c r="K13" i="6"/>
  <c r="K8" i="3"/>
  <c r="H23" i="8"/>
  <c r="K16" i="8"/>
  <c r="H9" i="11"/>
  <c r="H6" i="13"/>
  <c r="N10" i="1"/>
  <c r="K13" i="8"/>
  <c r="H8" i="7"/>
  <c r="H24" i="6"/>
  <c r="H8" i="6"/>
  <c r="H26" i="8"/>
  <c r="H10" i="8"/>
  <c r="K8" i="1"/>
  <c r="E7" i="3"/>
  <c r="E8" i="1"/>
  <c r="K21" i="6"/>
  <c r="K7" i="6"/>
  <c r="N5" i="2"/>
  <c r="N9" i="13"/>
  <c r="K24" i="6"/>
  <c r="E13" i="1"/>
  <c r="K13" i="1"/>
  <c r="H25" i="6"/>
  <c r="H6" i="7"/>
  <c r="K5" i="8"/>
  <c r="H7" i="8"/>
  <c r="K12" i="8"/>
  <c r="H6" i="9"/>
  <c r="H6" i="10"/>
  <c r="N8" i="1"/>
  <c r="K17" i="8"/>
  <c r="K24" i="8"/>
  <c r="K8" i="8"/>
  <c r="K19" i="8"/>
  <c r="H21" i="8"/>
  <c r="H20" i="8"/>
  <c r="E6" i="7"/>
  <c r="E11" i="1"/>
  <c r="K12" i="6"/>
  <c r="K8" i="12"/>
  <c r="K10" i="6"/>
  <c r="E8" i="3"/>
  <c r="H9" i="7"/>
  <c r="K22" i="8"/>
  <c r="K6" i="8"/>
  <c r="H7" i="9"/>
  <c r="K21" i="8"/>
  <c r="H15" i="6"/>
  <c r="H16" i="6"/>
  <c r="H17" i="8"/>
  <c r="K5" i="6"/>
  <c r="K14" i="6"/>
  <c r="K27" i="8" l="1"/>
  <c r="H27" i="8"/>
  <c r="Q9" i="7"/>
  <c r="Q8" i="11"/>
  <c r="Q9" i="11"/>
  <c r="Q9" i="12"/>
  <c r="Q8" i="12"/>
</calcChain>
</file>

<file path=xl/sharedStrings.xml><?xml version="1.0" encoding="utf-8"?>
<sst xmlns="http://schemas.openxmlformats.org/spreadsheetml/2006/main" count="307" uniqueCount="91">
  <si>
    <t>選項</t>
  </si>
  <si>
    <t>個數</t>
  </si>
  <si>
    <t>比例</t>
  </si>
  <si>
    <t>無作答</t>
  </si>
  <si>
    <t>機師</t>
  </si>
  <si>
    <t>簽派員</t>
  </si>
  <si>
    <t>航空從業人員</t>
  </si>
  <si>
    <t>軍方人員</t>
  </si>
  <si>
    <t>氣象員</t>
  </si>
  <si>
    <t>管制員</t>
  </si>
  <si>
    <t>諮詢員</t>
  </si>
  <si>
    <t>航務員</t>
  </si>
  <si>
    <t>其他</t>
  </si>
  <si>
    <t>總數</t>
  </si>
  <si>
    <t>請問您對AMSP網頁之網路連線品質滿意度如何？</t>
    <phoneticPr fontId="1" type="noConversion"/>
  </si>
  <si>
    <t>請問您的職業是？</t>
    <phoneticPr fontId="1" type="noConversion"/>
  </si>
  <si>
    <t>辦公室通知</t>
  </si>
  <si>
    <t>上氣象課程得知</t>
  </si>
  <si>
    <t>同事推薦</t>
  </si>
  <si>
    <t>請問您是從何處得知可申請帳號密碼使用AMSP網頁的訊息？</t>
    <phoneticPr fontId="1" type="noConversion"/>
  </si>
  <si>
    <t>每天</t>
  </si>
  <si>
    <t>每週三次以上</t>
  </si>
  <si>
    <t>每週三次以下</t>
  </si>
  <si>
    <t>偶爾</t>
  </si>
  <si>
    <t>請問您使用AMSP網頁查詢航空氣象產品的頻率為何？</t>
    <phoneticPr fontId="1" type="noConversion"/>
  </si>
  <si>
    <t>請問通常您使用AMSP網頁航空氣象產品的目的為何？</t>
    <phoneticPr fontId="1" type="noConversion"/>
  </si>
  <si>
    <t>工作需求</t>
  </si>
  <si>
    <t>個人一般需求</t>
  </si>
  <si>
    <t>請問您通常從何處連上AMSP網頁？</t>
    <phoneticPr fontId="1" type="noConversion"/>
  </si>
  <si>
    <t>辦公室</t>
  </si>
  <si>
    <t>住家</t>
  </si>
  <si>
    <t>網咖、公共場合</t>
  </si>
  <si>
    <t>請問您最常使用AMSP網頁的航空氣象產品為何？</t>
    <phoneticPr fontId="1" type="noConversion"/>
  </si>
  <si>
    <t>JMDS</t>
  </si>
  <si>
    <t>AWOS Display</t>
  </si>
  <si>
    <t>雷達</t>
  </si>
  <si>
    <t>衛星</t>
  </si>
  <si>
    <t>越洋衛星</t>
  </si>
  <si>
    <t>風場預報</t>
  </si>
  <si>
    <t>溫度預報</t>
  </si>
  <si>
    <t>結冰高度預報</t>
  </si>
  <si>
    <t>溼度預報</t>
  </si>
  <si>
    <t>亂流預報</t>
  </si>
  <si>
    <t>積冰預報</t>
  </si>
  <si>
    <t>航路預報</t>
  </si>
  <si>
    <t>地面觀測資料</t>
  </si>
  <si>
    <t>機場天氣預報</t>
  </si>
  <si>
    <t>顯著天氣報文</t>
  </si>
  <si>
    <t>顯著天氣圖</t>
  </si>
  <si>
    <t>高空風及溫度圖</t>
  </si>
  <si>
    <t>天氣分析圖</t>
  </si>
  <si>
    <t>空中報告</t>
  </si>
  <si>
    <t>探空預報</t>
  </si>
  <si>
    <t>天氣簡報</t>
  </si>
  <si>
    <t>颱風預報</t>
  </si>
  <si>
    <t>請問AMSP網頁的航空氣象產品對您工作上的幫助如何？</t>
    <phoneticPr fontId="1" type="noConversion"/>
  </si>
  <si>
    <t>很有幫助</t>
  </si>
  <si>
    <t>有幫助</t>
  </si>
  <si>
    <t>普通</t>
  </si>
  <si>
    <t>幫助很小</t>
  </si>
  <si>
    <t>沒有幫助</t>
  </si>
  <si>
    <t>請問您認為AMSP網頁的那些航空氣象產品內容需要再加強？</t>
    <phoneticPr fontId="1" type="noConversion"/>
  </si>
  <si>
    <t>請問您對AMSP網頁的航空氣象產品的應用熟悉度如何？</t>
    <phoneticPr fontId="1" type="noConversion"/>
  </si>
  <si>
    <t>很好</t>
  </si>
  <si>
    <t>很差</t>
  </si>
  <si>
    <t>是否需要本中心提供航空氣象教育訓練與講習？</t>
    <phoneticPr fontId="1" type="noConversion"/>
  </si>
  <si>
    <t>需要</t>
  </si>
  <si>
    <t>不需要</t>
  </si>
  <si>
    <t>整體而言，您對AMSP網頁提供的航空氣象產品內容滿意度為何？</t>
    <phoneticPr fontId="1" type="noConversion"/>
  </si>
  <si>
    <t>很滿意</t>
  </si>
  <si>
    <t>滿意</t>
  </si>
  <si>
    <t>不滿意</t>
  </si>
  <si>
    <t>很不滿意</t>
  </si>
  <si>
    <t>請問您對AMSP網頁航空氣象產品之顯示方式的滿意度如何？</t>
    <phoneticPr fontId="1" type="noConversion"/>
  </si>
  <si>
    <t>平均</t>
  </si>
  <si>
    <t>SUM</t>
    <phoneticPr fontId="2" type="noConversion"/>
  </si>
  <si>
    <t>寄出</t>
    <phoneticPr fontId="3" type="noConversion"/>
  </si>
  <si>
    <t>未寄出</t>
    <phoneticPr fontId="3" type="noConversion"/>
  </si>
  <si>
    <t>寄出但有失敗回信</t>
    <phoneticPr fontId="3" type="noConversion"/>
  </si>
  <si>
    <t>有回信</t>
    <phoneticPr fontId="3" type="noConversion"/>
  </si>
  <si>
    <t>有回信但無意見表</t>
    <phoneticPr fontId="3" type="noConversion"/>
  </si>
  <si>
    <t>寄失敗但有回信</t>
    <phoneticPr fontId="3" type="noConversion"/>
  </si>
  <si>
    <t>有效回覆</t>
    <phoneticPr fontId="3" type="noConversion"/>
  </si>
  <si>
    <t>未回覆</t>
    <phoneticPr fontId="3" type="noConversion"/>
  </si>
  <si>
    <t>個數</t>
    <phoneticPr fontId="3" type="noConversion"/>
  </si>
  <si>
    <t>個數</t>
    <phoneticPr fontId="3" type="noConversion"/>
  </si>
  <si>
    <t>比例</t>
    <phoneticPr fontId="3" type="noConversion"/>
  </si>
  <si>
    <t>無效回覆</t>
    <phoneticPr fontId="3" type="noConversion"/>
  </si>
  <si>
    <t>有回覆</t>
    <phoneticPr fontId="3" type="noConversion"/>
  </si>
  <si>
    <t>有回覆但無效</t>
    <phoneticPr fontId="3" type="noConversion"/>
  </si>
  <si>
    <t>請您對臺北航空氣象中心整體之航空氣象服務給予評分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</si>
</sst>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_ "/>
    <numFmt numFmtId="178" formatCode="0_ "/>
  </numFmts>
  <fonts count="5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信件統計!$B$12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信件統計!$F$13:$F$15</c:f>
              <c:strCache>
                <c:ptCount val="3"/>
                <c:pt idx="0">
                  <c:v>未回覆</c:v>
                </c:pt>
                <c:pt idx="1">
                  <c:v>有效回覆</c:v>
                </c:pt>
                <c:pt idx="2">
                  <c:v>無效回覆</c:v>
                </c:pt>
              </c:strCache>
            </c:strRef>
          </c:cat>
          <c:val>
            <c:numRef>
              <c:f>信件統計!$D$13:$D$15</c:f>
              <c:numCache>
                <c:formatCode>0.0%</c:formatCode>
                <c:ptCount val="3"/>
                <c:pt idx="0">
                  <c:v>0.76092544987146526</c:v>
                </c:pt>
                <c:pt idx="1">
                  <c:v>0.23907455012853471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信件統計!$F$12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信件統計!$H$13:$H$15</c:f>
              <c:numCache>
                <c:formatCode>0.0%</c:formatCode>
                <c:ptCount val="3"/>
                <c:pt idx="0">
                  <c:v>0.81675977653631282</c:v>
                </c:pt>
                <c:pt idx="1">
                  <c:v>0.17988826815642459</c:v>
                </c:pt>
                <c:pt idx="2">
                  <c:v>3.3519553072625698E-3</c:v>
                </c:pt>
              </c:numCache>
            </c:numRef>
          </c:val>
        </c:ser>
        <c:ser>
          <c:idx val="2"/>
          <c:order val="2"/>
          <c:tx>
            <c:strRef>
              <c:f>信件統計!$J$1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信件統計!$L$13:$L$15</c:f>
              <c:numCache>
                <c:formatCode>0.0%</c:formatCode>
                <c:ptCount val="3"/>
                <c:pt idx="0">
                  <c:v>0.74097664543524411</c:v>
                </c:pt>
                <c:pt idx="1">
                  <c:v>0.2494692144373673</c:v>
                </c:pt>
                <c:pt idx="2">
                  <c:v>9.5541401273885346E-3</c:v>
                </c:pt>
              </c:numCache>
            </c:numRef>
          </c:val>
        </c:ser>
        <c:ser>
          <c:idx val="3"/>
          <c:order val="3"/>
          <c:tx>
            <c:strRef>
              <c:f>信件統計!$N$1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信件統計!$P$13:$P$15</c:f>
              <c:numCache>
                <c:formatCode>0.0%</c:formatCode>
                <c:ptCount val="3"/>
                <c:pt idx="0">
                  <c:v>0.83817427385892118</c:v>
                </c:pt>
                <c:pt idx="1">
                  <c:v>0.16182572614107885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213328"/>
        <c:axId val="422211760"/>
      </c:barChart>
      <c:catAx>
        <c:axId val="42221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2211760"/>
        <c:crosses val="autoZero"/>
        <c:auto val="1"/>
        <c:lblAlgn val="ctr"/>
        <c:lblOffset val="100"/>
        <c:noMultiLvlLbl val="0"/>
      </c:catAx>
      <c:valAx>
        <c:axId val="4222117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22133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網頁的航空氣象產品的應用熟悉度如何？ </a:t>
            </a:r>
            <a:endParaRPr lang="zh-TW" altLang="en-US" b="1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'P9'!$C$3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'P9'!$C$5:$C$7</c:f>
              <c:strCache>
                <c:ptCount val="3"/>
                <c:pt idx="0">
                  <c:v>很好</c:v>
                </c:pt>
                <c:pt idx="1">
                  <c:v>普通</c:v>
                </c:pt>
                <c:pt idx="2">
                  <c:v>很差</c:v>
                </c:pt>
              </c:strCache>
            </c:strRef>
          </c:cat>
          <c:val>
            <c:numRef>
              <c:f>'P9'!$E$5:$E$7</c:f>
              <c:numCache>
                <c:formatCode>0.0%</c:formatCode>
                <c:ptCount val="3"/>
                <c:pt idx="0">
                  <c:v>0.55345911949685533</c:v>
                </c:pt>
                <c:pt idx="1">
                  <c:v>0.39622641509433965</c:v>
                </c:pt>
                <c:pt idx="2">
                  <c:v>5.0314465408805034E-2</c:v>
                </c:pt>
              </c:numCache>
            </c:numRef>
          </c:val>
        </c:ser>
        <c:ser>
          <c:idx val="1"/>
          <c:order val="1"/>
          <c:tx>
            <c:strRef>
              <c:f>'P9'!$G$3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'P9'!$C$5:$C$7</c:f>
              <c:strCache>
                <c:ptCount val="3"/>
                <c:pt idx="0">
                  <c:v>很好</c:v>
                </c:pt>
                <c:pt idx="1">
                  <c:v>普通</c:v>
                </c:pt>
                <c:pt idx="2">
                  <c:v>很差</c:v>
                </c:pt>
              </c:strCache>
            </c:strRef>
          </c:cat>
          <c:val>
            <c:numRef>
              <c:f>'P9'!$H$5:$H$7</c:f>
              <c:numCache>
                <c:formatCode>0.0%</c:formatCode>
                <c:ptCount val="3"/>
                <c:pt idx="0">
                  <c:v>0.52972972972972976</c:v>
                </c:pt>
                <c:pt idx="1">
                  <c:v>0.42702702702702705</c:v>
                </c:pt>
                <c:pt idx="2">
                  <c:v>4.3243243243243246E-2</c:v>
                </c:pt>
              </c:numCache>
            </c:numRef>
          </c:val>
        </c:ser>
        <c:ser>
          <c:idx val="2"/>
          <c:order val="2"/>
          <c:tx>
            <c:strRef>
              <c:f>'P9'!$J$3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'P9'!$K$5:$K$7</c:f>
              <c:numCache>
                <c:formatCode>0.0%</c:formatCode>
                <c:ptCount val="3"/>
                <c:pt idx="0">
                  <c:v>0.60759493670886078</c:v>
                </c:pt>
                <c:pt idx="1">
                  <c:v>0.38607594936708861</c:v>
                </c:pt>
                <c:pt idx="2">
                  <c:v>6.3291139240506328E-3</c:v>
                </c:pt>
              </c:numCache>
            </c:numRef>
          </c:val>
        </c:ser>
        <c:ser>
          <c:idx val="3"/>
          <c:order val="3"/>
          <c:tx>
            <c:strRef>
              <c:f>'P9'!$M$3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'P9'!$N$5:$N$7</c:f>
              <c:numCache>
                <c:formatCode>0.0%</c:formatCode>
                <c:ptCount val="3"/>
                <c:pt idx="0">
                  <c:v>0.61276595744680851</c:v>
                </c:pt>
                <c:pt idx="1">
                  <c:v>0.37446808510638296</c:v>
                </c:pt>
                <c:pt idx="2">
                  <c:v>1.276595744680851E-2</c:v>
                </c:pt>
              </c:numCache>
            </c:numRef>
          </c:val>
        </c:ser>
        <c:ser>
          <c:idx val="4"/>
          <c:order val="4"/>
          <c:tx>
            <c:strRef>
              <c:f>'P9'!$P$3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'P9'!$Q$5:$Q$7</c:f>
              <c:numCache>
                <c:formatCode>0.0%</c:formatCode>
                <c:ptCount val="3"/>
                <c:pt idx="0">
                  <c:v>0.59</c:v>
                </c:pt>
                <c:pt idx="1">
                  <c:v>0.4</c:v>
                </c:pt>
                <c:pt idx="2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521568"/>
        <c:axId val="448305872"/>
      </c:barChart>
      <c:catAx>
        <c:axId val="42652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8305872"/>
        <c:crosses val="autoZero"/>
        <c:auto val="1"/>
        <c:lblAlgn val="ctr"/>
        <c:lblOffset val="100"/>
        <c:noMultiLvlLbl val="0"/>
      </c:catAx>
      <c:valAx>
        <c:axId val="4483058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65215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是否需要本中心提供航空氣象教育訓練與講習？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'P10'!$C$5:$C$6</c:f>
              <c:strCache>
                <c:ptCount val="2"/>
                <c:pt idx="0">
                  <c:v>需要</c:v>
                </c:pt>
                <c:pt idx="1">
                  <c:v>不需要</c:v>
                </c:pt>
              </c:strCache>
            </c:strRef>
          </c:cat>
          <c:val>
            <c:numRef>
              <c:f>'P10'!$E$5:$E$6</c:f>
              <c:numCache>
                <c:formatCode>0.0%</c:formatCode>
                <c:ptCount val="2"/>
                <c:pt idx="0">
                  <c:v>0.34375</c:v>
                </c:pt>
                <c:pt idx="1">
                  <c:v>0.65625</c:v>
                </c:pt>
              </c:numCache>
            </c:numRef>
          </c:val>
        </c:ser>
        <c:ser>
          <c:idx val="1"/>
          <c:order val="1"/>
          <c:tx>
            <c:strRef>
              <c:f>'P10'!$G$3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'P10'!$C$5:$C$6</c:f>
              <c:strCache>
                <c:ptCount val="2"/>
                <c:pt idx="0">
                  <c:v>需要</c:v>
                </c:pt>
                <c:pt idx="1">
                  <c:v>不需要</c:v>
                </c:pt>
              </c:strCache>
            </c:strRef>
          </c:cat>
          <c:val>
            <c:numRef>
              <c:f>'P10'!$H$5:$H$6</c:f>
              <c:numCache>
                <c:formatCode>0.0%</c:formatCode>
                <c:ptCount val="2"/>
                <c:pt idx="0">
                  <c:v>0.34065934065934067</c:v>
                </c:pt>
                <c:pt idx="1">
                  <c:v>0.65934065934065933</c:v>
                </c:pt>
              </c:numCache>
            </c:numRef>
          </c:val>
        </c:ser>
        <c:ser>
          <c:idx val="2"/>
          <c:order val="2"/>
          <c:tx>
            <c:strRef>
              <c:f>'P10'!$J$3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'P10'!$K$5:$K$6</c:f>
              <c:numCache>
                <c:formatCode>0.0%</c:formatCode>
                <c:ptCount val="2"/>
                <c:pt idx="0">
                  <c:v>0.29605263157894735</c:v>
                </c:pt>
                <c:pt idx="1">
                  <c:v>0.70394736842105265</c:v>
                </c:pt>
              </c:numCache>
            </c:numRef>
          </c:val>
        </c:ser>
        <c:ser>
          <c:idx val="3"/>
          <c:order val="3"/>
          <c:tx>
            <c:strRef>
              <c:f>'P10'!$M$3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'P10'!$N$5:$N$6</c:f>
              <c:numCache>
                <c:formatCode>0.0%</c:formatCode>
                <c:ptCount val="2"/>
                <c:pt idx="0">
                  <c:v>0.17446808510638298</c:v>
                </c:pt>
                <c:pt idx="1">
                  <c:v>0.82553191489361699</c:v>
                </c:pt>
              </c:numCache>
            </c:numRef>
          </c:val>
        </c:ser>
        <c:ser>
          <c:idx val="4"/>
          <c:order val="4"/>
          <c:tx>
            <c:strRef>
              <c:f>'P10'!$P$3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'P10'!$Q$5:$Q$6</c:f>
              <c:numCache>
                <c:formatCode>0.0%</c:formatCode>
                <c:ptCount val="2"/>
                <c:pt idx="0">
                  <c:v>0.83099999999999996</c:v>
                </c:pt>
                <c:pt idx="1">
                  <c:v>0.16900000000000001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07048"/>
        <c:axId val="448307440"/>
      </c:barChart>
      <c:catAx>
        <c:axId val="44830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8307440"/>
        <c:crosses val="autoZero"/>
        <c:auto val="1"/>
        <c:lblAlgn val="ctr"/>
        <c:lblOffset val="100"/>
        <c:noMultiLvlLbl val="0"/>
      </c:catAx>
      <c:valAx>
        <c:axId val="44830744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83070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整體而言，您對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網頁提供的航空氣象產品內容滿意度為何？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'P11'!$C$5:$C$9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'P11'!$E$5:$E$9</c:f>
              <c:numCache>
                <c:formatCode>0.0%</c:formatCode>
                <c:ptCount val="5"/>
                <c:pt idx="0">
                  <c:v>0.39374999999999999</c:v>
                </c:pt>
                <c:pt idx="1">
                  <c:v>0.55625000000000002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'P11'!$G$3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'P11'!$C$5:$C$9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'P11'!$H$5:$H$9</c:f>
              <c:numCache>
                <c:formatCode>0.0%</c:formatCode>
                <c:ptCount val="5"/>
                <c:pt idx="0">
                  <c:v>0.38918918918918921</c:v>
                </c:pt>
                <c:pt idx="1">
                  <c:v>0.58918918918918917</c:v>
                </c:pt>
                <c:pt idx="2">
                  <c:v>2.1621621621621623E-2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'P11'!$J$3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'P11'!$K$5:$K$9</c:f>
              <c:numCache>
                <c:formatCode>0.0%</c:formatCode>
                <c:ptCount val="5"/>
                <c:pt idx="0">
                  <c:v>0.4088050314465409</c:v>
                </c:pt>
                <c:pt idx="1">
                  <c:v>0.58490566037735847</c:v>
                </c:pt>
                <c:pt idx="2">
                  <c:v>6.2893081761006293E-3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'P11'!$N$5:$N$9</c:f>
              <c:numCache>
                <c:formatCode>0.0%</c:formatCode>
                <c:ptCount val="5"/>
                <c:pt idx="0">
                  <c:v>0.46382978723404256</c:v>
                </c:pt>
                <c:pt idx="1">
                  <c:v>0.51914893617021274</c:v>
                </c:pt>
                <c:pt idx="2">
                  <c:v>1.7021276595744681E-2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'P11'!$P$3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'P11'!$Q$5:$Q$9</c:f>
              <c:numCache>
                <c:formatCode>0.0%</c:formatCode>
                <c:ptCount val="5"/>
                <c:pt idx="0">
                  <c:v>0.503</c:v>
                </c:pt>
                <c:pt idx="1">
                  <c:v>0.46700000000000003</c:v>
                </c:pt>
                <c:pt idx="2">
                  <c:v>3.1E-2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308616"/>
        <c:axId val="448309008"/>
      </c:barChart>
      <c:catAx>
        <c:axId val="44830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8309008"/>
        <c:crosses val="autoZero"/>
        <c:auto val="1"/>
        <c:lblAlgn val="ctr"/>
        <c:lblOffset val="100"/>
        <c:noMultiLvlLbl val="0"/>
      </c:catAx>
      <c:valAx>
        <c:axId val="44830900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83086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整體而言，您對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網頁提供的航空氣象產品內容滿意度為何？</a:t>
            </a:r>
            <a:endParaRPr lang="zh-TW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'P12'!$C$5:$C$9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'P12'!$E$5:$E$9</c:f>
              <c:numCache>
                <c:formatCode>0.0%</c:formatCode>
                <c:ptCount val="5"/>
                <c:pt idx="0">
                  <c:v>0.35625000000000001</c:v>
                </c:pt>
                <c:pt idx="1">
                  <c:v>0.56874999999999998</c:v>
                </c:pt>
                <c:pt idx="2">
                  <c:v>6.8750000000000006E-2</c:v>
                </c:pt>
                <c:pt idx="3">
                  <c:v>0</c:v>
                </c:pt>
                <c:pt idx="4">
                  <c:v>6.2500000000000003E-3</c:v>
                </c:pt>
              </c:numCache>
            </c:numRef>
          </c:val>
        </c:ser>
        <c:ser>
          <c:idx val="1"/>
          <c:order val="1"/>
          <c:tx>
            <c:strRef>
              <c:f>'P12'!$G$3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'P12'!$C$5:$C$9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'P12'!$H$5:$H$9</c:f>
              <c:numCache>
                <c:formatCode>0.0%</c:formatCode>
                <c:ptCount val="5"/>
                <c:pt idx="0">
                  <c:v>0.30978260869565216</c:v>
                </c:pt>
                <c:pt idx="1">
                  <c:v>0.65217391304347827</c:v>
                </c:pt>
                <c:pt idx="2">
                  <c:v>3.8043478260869568E-2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'P12'!$J$3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'P12'!$K$5:$K$9</c:f>
              <c:numCache>
                <c:formatCode>0.0%</c:formatCode>
                <c:ptCount val="5"/>
                <c:pt idx="0">
                  <c:v>0.37735849056603776</c:v>
                </c:pt>
                <c:pt idx="1">
                  <c:v>0.60377358490566035</c:v>
                </c:pt>
                <c:pt idx="2">
                  <c:v>1.8867924528301886E-2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'P12'!$M$3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'P12'!$N$5:$N$9</c:f>
              <c:numCache>
                <c:formatCode>0.0%</c:formatCode>
                <c:ptCount val="5"/>
                <c:pt idx="0">
                  <c:v>0.4297872340425532</c:v>
                </c:pt>
                <c:pt idx="1">
                  <c:v>0.52765957446808509</c:v>
                </c:pt>
                <c:pt idx="2">
                  <c:v>4.2553191489361701E-2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'P12'!$P$3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'P12'!$Q$5:$Q$9</c:f>
              <c:numCache>
                <c:formatCode>0.0%</c:formatCode>
                <c:ptCount val="5"/>
                <c:pt idx="0">
                  <c:v>0.44600000000000001</c:v>
                </c:pt>
                <c:pt idx="1">
                  <c:v>0.51300000000000001</c:v>
                </c:pt>
                <c:pt idx="2">
                  <c:v>4.1000000000000002E-2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39248"/>
        <c:axId val="446139640"/>
      </c:barChart>
      <c:catAx>
        <c:axId val="44613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139640"/>
        <c:crosses val="autoZero"/>
        <c:auto val="1"/>
        <c:lblAlgn val="ctr"/>
        <c:lblOffset val="100"/>
        <c:noMultiLvlLbl val="0"/>
      </c:catAx>
      <c:valAx>
        <c:axId val="44613964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6139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請問您對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網頁之網路連線品質滿意度如何？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'P13'!$C$5:$C$9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'P13'!$E$5:$E$9</c:f>
              <c:numCache>
                <c:formatCode>0.0%</c:formatCode>
                <c:ptCount val="5"/>
                <c:pt idx="0">
                  <c:v>0.32500000000000001</c:v>
                </c:pt>
                <c:pt idx="1">
                  <c:v>0.54374999999999996</c:v>
                </c:pt>
                <c:pt idx="2">
                  <c:v>0.11874999999999999</c:v>
                </c:pt>
                <c:pt idx="3">
                  <c:v>1.2500000000000001E-2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'P13'!$C$5:$C$9</c:f>
              <c:strCache>
                <c:ptCount val="5"/>
                <c:pt idx="0">
                  <c:v>很滿意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很不滿意</c:v>
                </c:pt>
              </c:strCache>
            </c:strRef>
          </c:cat>
          <c:val>
            <c:numRef>
              <c:f>'P13'!$H$5:$H$9</c:f>
              <c:numCache>
                <c:formatCode>0.0%</c:formatCode>
                <c:ptCount val="5"/>
                <c:pt idx="0">
                  <c:v>0.31351351351351353</c:v>
                </c:pt>
                <c:pt idx="1">
                  <c:v>0.6216216216216216</c:v>
                </c:pt>
                <c:pt idx="2">
                  <c:v>6.4864864864864868E-2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'P13'!$J$3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'P13'!$K$5:$K$9</c:f>
              <c:numCache>
                <c:formatCode>0.0%</c:formatCode>
                <c:ptCount val="5"/>
                <c:pt idx="0">
                  <c:v>0.379746835443038</c:v>
                </c:pt>
                <c:pt idx="1">
                  <c:v>0.58860759493670889</c:v>
                </c:pt>
                <c:pt idx="2">
                  <c:v>3.1645569620253167E-2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'P13'!$M$3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'P13'!$N$5:$N$9</c:f>
              <c:numCache>
                <c:formatCode>0.0%</c:formatCode>
                <c:ptCount val="5"/>
                <c:pt idx="0">
                  <c:v>0.4297872340425532</c:v>
                </c:pt>
                <c:pt idx="1">
                  <c:v>0.50212765957446803</c:v>
                </c:pt>
                <c:pt idx="2">
                  <c:v>6.8085106382978725E-2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'P13'!$P$3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'P13'!$Q$5:$Q$9</c:f>
              <c:numCache>
                <c:formatCode>0.0%</c:formatCode>
                <c:ptCount val="5"/>
                <c:pt idx="0">
                  <c:v>0.441</c:v>
                </c:pt>
                <c:pt idx="1">
                  <c:v>0.497</c:v>
                </c:pt>
                <c:pt idx="2">
                  <c:v>5.6000000000000001E-2</c:v>
                </c:pt>
                <c:pt idx="3">
                  <c:v>5.0000000000000001E-3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140816"/>
        <c:axId val="446141208"/>
      </c:barChart>
      <c:catAx>
        <c:axId val="44614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6141208"/>
        <c:crosses val="autoZero"/>
        <c:auto val="1"/>
        <c:lblAlgn val="ctr"/>
        <c:lblOffset val="100"/>
        <c:noMultiLvlLbl val="0"/>
      </c:catAx>
      <c:valAx>
        <c:axId val="44614120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61408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zh-TW"/>
              <a:t>請您對臺北航空氣象中心整體之航空氣象服務給予評分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'P14'!$C$2:$E$2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'P14'!$C$5:$E$5</c:f>
              <c:numCache>
                <c:formatCode>0.0_ </c:formatCode>
                <c:ptCount val="3"/>
                <c:pt idx="0">
                  <c:v>91.282051282051285</c:v>
                </c:pt>
                <c:pt idx="1">
                  <c:v>91.2</c:v>
                </c:pt>
                <c:pt idx="2">
                  <c:v>91.215384615384622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46142384"/>
        <c:axId val="425923424"/>
      </c:barChart>
      <c:catAx>
        <c:axId val="4461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zh-TW"/>
          </a:p>
        </c:txPr>
        <c:crossAx val="425923424"/>
        <c:crosses val="autoZero"/>
        <c:auto val="1"/>
        <c:lblAlgn val="ctr"/>
        <c:lblOffset val="100"/>
        <c:noMultiLvlLbl val="0"/>
      </c:catAx>
      <c:valAx>
        <c:axId val="425923424"/>
        <c:scaling>
          <c:orientation val="minMax"/>
          <c:max val="100"/>
          <c:min val="70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zh-TW"/>
          </a:p>
        </c:txPr>
        <c:crossAx val="446142384"/>
        <c:crosses val="autoZero"/>
        <c:crossBetween val="between"/>
        <c:majorUnit val="5"/>
        <c:min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請問您的職業是？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'P1'!$C$5:$C$14</c:f>
              <c:strCache>
                <c:ptCount val="10"/>
                <c:pt idx="0">
                  <c:v>無作答</c:v>
                </c:pt>
                <c:pt idx="1">
                  <c:v>機師</c:v>
                </c:pt>
                <c:pt idx="2">
                  <c:v>簽派員</c:v>
                </c:pt>
                <c:pt idx="3">
                  <c:v>航空從業人員</c:v>
                </c:pt>
                <c:pt idx="4">
                  <c:v>軍方人員</c:v>
                </c:pt>
                <c:pt idx="5">
                  <c:v>氣象員</c:v>
                </c:pt>
                <c:pt idx="6">
                  <c:v>管制員</c:v>
                </c:pt>
                <c:pt idx="7">
                  <c:v>諮詢員</c:v>
                </c:pt>
                <c:pt idx="8">
                  <c:v>航務員</c:v>
                </c:pt>
                <c:pt idx="9">
                  <c:v>其他</c:v>
                </c:pt>
              </c:strCache>
            </c:strRef>
          </c:cat>
          <c:val>
            <c:numRef>
              <c:f>'P1'!$E$5:$E$14</c:f>
              <c:numCache>
                <c:formatCode>0.0%</c:formatCode>
                <c:ptCount val="10"/>
                <c:pt idx="0">
                  <c:v>6.0606060606060606E-3</c:v>
                </c:pt>
                <c:pt idx="1">
                  <c:v>0.21212121212121213</c:v>
                </c:pt>
                <c:pt idx="2">
                  <c:v>4.8484848484848485E-2</c:v>
                </c:pt>
                <c:pt idx="3">
                  <c:v>0.16363636363636364</c:v>
                </c:pt>
                <c:pt idx="4">
                  <c:v>3.6363636363636362E-2</c:v>
                </c:pt>
                <c:pt idx="5">
                  <c:v>0.23636363636363636</c:v>
                </c:pt>
                <c:pt idx="6">
                  <c:v>4.8484848484848485E-2</c:v>
                </c:pt>
                <c:pt idx="7">
                  <c:v>1.2121212121212121E-2</c:v>
                </c:pt>
                <c:pt idx="8">
                  <c:v>4.8484848484848485E-2</c:v>
                </c:pt>
                <c:pt idx="9">
                  <c:v>0.18787878787878787</c:v>
                </c:pt>
              </c:numCache>
            </c:numRef>
          </c:val>
        </c:ser>
        <c:ser>
          <c:idx val="1"/>
          <c:order val="1"/>
          <c:tx>
            <c:strRef>
              <c:f>'P1'!$G$3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'P1'!$C$5:$C$14</c:f>
              <c:strCache>
                <c:ptCount val="10"/>
                <c:pt idx="0">
                  <c:v>無作答</c:v>
                </c:pt>
                <c:pt idx="1">
                  <c:v>機師</c:v>
                </c:pt>
                <c:pt idx="2">
                  <c:v>簽派員</c:v>
                </c:pt>
                <c:pt idx="3">
                  <c:v>航空從業人員</c:v>
                </c:pt>
                <c:pt idx="4">
                  <c:v>軍方人員</c:v>
                </c:pt>
                <c:pt idx="5">
                  <c:v>氣象員</c:v>
                </c:pt>
                <c:pt idx="6">
                  <c:v>管制員</c:v>
                </c:pt>
                <c:pt idx="7">
                  <c:v>諮詢員</c:v>
                </c:pt>
                <c:pt idx="8">
                  <c:v>航務員</c:v>
                </c:pt>
                <c:pt idx="9">
                  <c:v>其他</c:v>
                </c:pt>
              </c:strCache>
            </c:strRef>
          </c:cat>
          <c:val>
            <c:numRef>
              <c:f>'P1'!$H$5:$H$14</c:f>
              <c:numCache>
                <c:formatCode>0.0%</c:formatCode>
                <c:ptCount val="10"/>
                <c:pt idx="0">
                  <c:v>5.235602094240838E-3</c:v>
                </c:pt>
                <c:pt idx="1">
                  <c:v>0.23036649214659685</c:v>
                </c:pt>
                <c:pt idx="2">
                  <c:v>2.6178010471204188E-2</c:v>
                </c:pt>
                <c:pt idx="3">
                  <c:v>0.22513089005235601</c:v>
                </c:pt>
                <c:pt idx="4">
                  <c:v>1.5706806282722512E-2</c:v>
                </c:pt>
                <c:pt idx="5">
                  <c:v>0.20418848167539266</c:v>
                </c:pt>
                <c:pt idx="6">
                  <c:v>9.4240837696335081E-2</c:v>
                </c:pt>
                <c:pt idx="7">
                  <c:v>2.0942408376963352E-2</c:v>
                </c:pt>
                <c:pt idx="8">
                  <c:v>6.2827225130890049E-2</c:v>
                </c:pt>
                <c:pt idx="9">
                  <c:v>0.11518324607329843</c:v>
                </c:pt>
              </c:numCache>
            </c:numRef>
          </c:val>
        </c:ser>
        <c:ser>
          <c:idx val="2"/>
          <c:order val="2"/>
          <c:tx>
            <c:strRef>
              <c:f>'P1'!$J$3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'P1'!$K$5:$K$14</c:f>
              <c:numCache>
                <c:formatCode>0.0%</c:formatCode>
                <c:ptCount val="10"/>
                <c:pt idx="0">
                  <c:v>0</c:v>
                </c:pt>
                <c:pt idx="1">
                  <c:v>0.25465838509316768</c:v>
                </c:pt>
                <c:pt idx="2">
                  <c:v>4.3478260869565216E-2</c:v>
                </c:pt>
                <c:pt idx="3">
                  <c:v>0.2484472049689441</c:v>
                </c:pt>
                <c:pt idx="4">
                  <c:v>4.3478260869565216E-2</c:v>
                </c:pt>
                <c:pt idx="5">
                  <c:v>0.18633540372670807</c:v>
                </c:pt>
                <c:pt idx="6">
                  <c:v>8.6956521739130432E-2</c:v>
                </c:pt>
                <c:pt idx="7">
                  <c:v>1.2422360248447204E-2</c:v>
                </c:pt>
                <c:pt idx="8">
                  <c:v>3.7267080745341616E-2</c:v>
                </c:pt>
                <c:pt idx="9">
                  <c:v>8.6956521739130432E-2</c:v>
                </c:pt>
              </c:numCache>
            </c:numRef>
          </c:val>
        </c:ser>
        <c:ser>
          <c:idx val="3"/>
          <c:order val="3"/>
          <c:tx>
            <c:strRef>
              <c:f>'P1'!$M$3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'P1'!$N$5:$N$14</c:f>
              <c:numCache>
                <c:formatCode>0.0%</c:formatCode>
                <c:ptCount val="10"/>
                <c:pt idx="0">
                  <c:v>0</c:v>
                </c:pt>
                <c:pt idx="1">
                  <c:v>0.2723404255319149</c:v>
                </c:pt>
                <c:pt idx="2">
                  <c:v>4.2553191489361701E-2</c:v>
                </c:pt>
                <c:pt idx="3">
                  <c:v>0.19148936170212766</c:v>
                </c:pt>
                <c:pt idx="4">
                  <c:v>0.10212765957446808</c:v>
                </c:pt>
                <c:pt idx="5">
                  <c:v>0.14468085106382977</c:v>
                </c:pt>
                <c:pt idx="6">
                  <c:v>6.8085106382978725E-2</c:v>
                </c:pt>
                <c:pt idx="7">
                  <c:v>8.5106382978723406E-3</c:v>
                </c:pt>
                <c:pt idx="8">
                  <c:v>3.8297872340425532E-2</c:v>
                </c:pt>
                <c:pt idx="9">
                  <c:v>0.13191489361702127</c:v>
                </c:pt>
              </c:numCache>
            </c:numRef>
          </c:val>
        </c:ser>
        <c:ser>
          <c:idx val="4"/>
          <c:order val="4"/>
          <c:tx>
            <c:strRef>
              <c:f>'P1'!$P$3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'P1'!$Q$5:$Q$14</c:f>
              <c:numCache>
                <c:formatCode>0.0%</c:formatCode>
                <c:ptCount val="10"/>
                <c:pt idx="0">
                  <c:v>0</c:v>
                </c:pt>
                <c:pt idx="1">
                  <c:v>0.215</c:v>
                </c:pt>
                <c:pt idx="2">
                  <c:v>3.5999999999999997E-2</c:v>
                </c:pt>
                <c:pt idx="3">
                  <c:v>0.26700000000000002</c:v>
                </c:pt>
                <c:pt idx="4">
                  <c:v>0.123</c:v>
                </c:pt>
                <c:pt idx="5">
                  <c:v>0.14899999999999999</c:v>
                </c:pt>
                <c:pt idx="6">
                  <c:v>6.7000000000000004E-2</c:v>
                </c:pt>
                <c:pt idx="7">
                  <c:v>0.01</c:v>
                </c:pt>
                <c:pt idx="8">
                  <c:v>1.4999999999999999E-2</c:v>
                </c:pt>
                <c:pt idx="9">
                  <c:v>0.11799999999999999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58040"/>
        <c:axId val="420455296"/>
      </c:barChart>
      <c:catAx>
        <c:axId val="42045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0455296"/>
        <c:crosses val="autoZero"/>
        <c:auto val="1"/>
        <c:lblAlgn val="ctr"/>
        <c:lblOffset val="100"/>
        <c:noMultiLvlLbl val="0"/>
      </c:catAx>
      <c:valAx>
        <c:axId val="42045529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04580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請問您是從何處得知可申請帳號密碼使用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網頁的訊息？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'P2'!$C$5:$C$8</c:f>
              <c:strCache>
                <c:ptCount val="4"/>
                <c:pt idx="0">
                  <c:v>辦公室通知</c:v>
                </c:pt>
                <c:pt idx="1">
                  <c:v>上氣象課程得知</c:v>
                </c:pt>
                <c:pt idx="2">
                  <c:v>同事推薦</c:v>
                </c:pt>
                <c:pt idx="3">
                  <c:v>其他</c:v>
                </c:pt>
              </c:strCache>
            </c:strRef>
          </c:cat>
          <c:val>
            <c:numRef>
              <c:f>'P2'!$E$5:$E$8</c:f>
              <c:numCache>
                <c:formatCode>0.0%</c:formatCode>
                <c:ptCount val="4"/>
                <c:pt idx="0">
                  <c:v>0.34756097560975607</c:v>
                </c:pt>
                <c:pt idx="1">
                  <c:v>0.33536585365853661</c:v>
                </c:pt>
                <c:pt idx="2">
                  <c:v>0.1951219512195122</c:v>
                </c:pt>
                <c:pt idx="3">
                  <c:v>0.12195121951219512</c:v>
                </c:pt>
              </c:numCache>
            </c:numRef>
          </c:val>
        </c:ser>
        <c:ser>
          <c:idx val="1"/>
          <c:order val="1"/>
          <c:tx>
            <c:strRef>
              <c:f>'P2'!$G$3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'P2'!$C$5:$C$8</c:f>
              <c:strCache>
                <c:ptCount val="4"/>
                <c:pt idx="0">
                  <c:v>辦公室通知</c:v>
                </c:pt>
                <c:pt idx="1">
                  <c:v>上氣象課程得知</c:v>
                </c:pt>
                <c:pt idx="2">
                  <c:v>同事推薦</c:v>
                </c:pt>
                <c:pt idx="3">
                  <c:v>其他</c:v>
                </c:pt>
              </c:strCache>
            </c:strRef>
          </c:cat>
          <c:val>
            <c:numRef>
              <c:f>'P2'!$H$5:$H$8</c:f>
              <c:numCache>
                <c:formatCode>0.0%</c:formatCode>
                <c:ptCount val="4"/>
                <c:pt idx="0">
                  <c:v>0.43781094527363185</c:v>
                </c:pt>
                <c:pt idx="1">
                  <c:v>0.32835820895522388</c:v>
                </c:pt>
                <c:pt idx="2">
                  <c:v>0.1890547263681592</c:v>
                </c:pt>
                <c:pt idx="3">
                  <c:v>4.4776119402985072E-2</c:v>
                </c:pt>
              </c:numCache>
            </c:numRef>
          </c:val>
        </c:ser>
        <c:ser>
          <c:idx val="2"/>
          <c:order val="2"/>
          <c:tx>
            <c:strRef>
              <c:f>'P2'!$J$3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'P2'!$K$5:$K$8</c:f>
              <c:numCache>
                <c:formatCode>0.0%</c:formatCode>
                <c:ptCount val="4"/>
                <c:pt idx="0">
                  <c:v>0.42196531791907516</c:v>
                </c:pt>
                <c:pt idx="1">
                  <c:v>0.32369942196531792</c:v>
                </c:pt>
                <c:pt idx="2">
                  <c:v>0.17341040462427745</c:v>
                </c:pt>
                <c:pt idx="3">
                  <c:v>8.0924855491329481E-2</c:v>
                </c:pt>
              </c:numCache>
            </c:numRef>
          </c:val>
        </c:ser>
        <c:ser>
          <c:idx val="3"/>
          <c:order val="3"/>
          <c:tx>
            <c:strRef>
              <c:f>'P2'!$M$3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'P2'!$N$5:$N$7</c:f>
              <c:numCache>
                <c:formatCode>0.0%</c:formatCode>
                <c:ptCount val="3"/>
                <c:pt idx="0">
                  <c:v>0.34893617021276596</c:v>
                </c:pt>
                <c:pt idx="1">
                  <c:v>0.34468085106382979</c:v>
                </c:pt>
                <c:pt idx="2">
                  <c:v>0.30638297872340425</c:v>
                </c:pt>
              </c:numCache>
            </c:numRef>
          </c:val>
        </c:ser>
        <c:ser>
          <c:idx val="4"/>
          <c:order val="4"/>
          <c:tx>
            <c:strRef>
              <c:f>'P2'!$P$3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'P2'!$Q$5:$Q$7</c:f>
              <c:numCache>
                <c:formatCode>0.0%</c:formatCode>
                <c:ptCount val="3"/>
                <c:pt idx="0">
                  <c:v>0.33300000000000002</c:v>
                </c:pt>
                <c:pt idx="1">
                  <c:v>0.25600000000000001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56864"/>
        <c:axId val="420457256"/>
      </c:barChart>
      <c:catAx>
        <c:axId val="4204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0457256"/>
        <c:crosses val="autoZero"/>
        <c:auto val="1"/>
        <c:lblAlgn val="ctr"/>
        <c:lblOffset val="100"/>
        <c:noMultiLvlLbl val="0"/>
      </c:catAx>
      <c:valAx>
        <c:axId val="42045725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04568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網頁查詢航空氣象產品的頻率為何？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'P3'!$C$5:$C$8</c:f>
              <c:strCache>
                <c:ptCount val="4"/>
                <c:pt idx="0">
                  <c:v>每天</c:v>
                </c:pt>
                <c:pt idx="1">
                  <c:v>每週三次以上</c:v>
                </c:pt>
                <c:pt idx="2">
                  <c:v>每週三次以下</c:v>
                </c:pt>
                <c:pt idx="3">
                  <c:v>偶爾</c:v>
                </c:pt>
              </c:strCache>
            </c:strRef>
          </c:cat>
          <c:val>
            <c:numRef>
              <c:f>'P3'!$E$5:$E$8</c:f>
              <c:numCache>
                <c:formatCode>0.0%</c:formatCode>
                <c:ptCount val="4"/>
                <c:pt idx="0">
                  <c:v>0.27500000000000002</c:v>
                </c:pt>
                <c:pt idx="1">
                  <c:v>0.29375000000000001</c:v>
                </c:pt>
                <c:pt idx="2">
                  <c:v>0.13750000000000001</c:v>
                </c:pt>
                <c:pt idx="3">
                  <c:v>0.29375000000000001</c:v>
                </c:pt>
              </c:numCache>
            </c:numRef>
          </c:val>
        </c:ser>
        <c:ser>
          <c:idx val="1"/>
          <c:order val="1"/>
          <c:tx>
            <c:strRef>
              <c:f>'P3'!$G$3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'P3'!$C$5:$C$8</c:f>
              <c:strCache>
                <c:ptCount val="4"/>
                <c:pt idx="0">
                  <c:v>每天</c:v>
                </c:pt>
                <c:pt idx="1">
                  <c:v>每週三次以上</c:v>
                </c:pt>
                <c:pt idx="2">
                  <c:v>每週三次以下</c:v>
                </c:pt>
                <c:pt idx="3">
                  <c:v>偶爾</c:v>
                </c:pt>
              </c:strCache>
            </c:strRef>
          </c:cat>
          <c:val>
            <c:numRef>
              <c:f>'P3'!$H$5:$H$8</c:f>
              <c:numCache>
                <c:formatCode>0.0%</c:formatCode>
                <c:ptCount val="4"/>
                <c:pt idx="0">
                  <c:v>0.31550802139037432</c:v>
                </c:pt>
                <c:pt idx="1">
                  <c:v>0.27807486631016043</c:v>
                </c:pt>
                <c:pt idx="2">
                  <c:v>0.13903743315508021</c:v>
                </c:pt>
                <c:pt idx="3">
                  <c:v>0.26737967914438504</c:v>
                </c:pt>
              </c:numCache>
            </c:numRef>
          </c:val>
        </c:ser>
        <c:ser>
          <c:idx val="2"/>
          <c:order val="2"/>
          <c:tx>
            <c:strRef>
              <c:f>'P3'!$J$3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'P3'!$K$5:$K$8</c:f>
              <c:numCache>
                <c:formatCode>0.0%</c:formatCode>
                <c:ptCount val="4"/>
                <c:pt idx="0">
                  <c:v>0.32298136645962733</c:v>
                </c:pt>
                <c:pt idx="1">
                  <c:v>0.26708074534161491</c:v>
                </c:pt>
                <c:pt idx="2">
                  <c:v>0.14285714285714285</c:v>
                </c:pt>
                <c:pt idx="3">
                  <c:v>0.26708074534161491</c:v>
                </c:pt>
              </c:numCache>
            </c:numRef>
          </c:val>
        </c:ser>
        <c:ser>
          <c:idx val="3"/>
          <c:order val="3"/>
          <c:tx>
            <c:strRef>
              <c:f>'P3'!$M$3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'P3'!$N$5:$N$8</c:f>
              <c:numCache>
                <c:formatCode>0.0%</c:formatCode>
                <c:ptCount val="4"/>
                <c:pt idx="0">
                  <c:v>0.31489361702127661</c:v>
                </c:pt>
                <c:pt idx="1">
                  <c:v>0.25531914893617019</c:v>
                </c:pt>
                <c:pt idx="2">
                  <c:v>0.11063829787234042</c:v>
                </c:pt>
                <c:pt idx="3">
                  <c:v>0.31914893617021278</c:v>
                </c:pt>
              </c:numCache>
            </c:numRef>
          </c:val>
        </c:ser>
        <c:ser>
          <c:idx val="4"/>
          <c:order val="4"/>
          <c:tx>
            <c:strRef>
              <c:f>'P3'!$P$3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'P3'!$Q$5:$Q$8</c:f>
              <c:numCache>
                <c:formatCode>0.0%</c:formatCode>
                <c:ptCount val="4"/>
                <c:pt idx="0">
                  <c:v>0.26700000000000002</c:v>
                </c:pt>
                <c:pt idx="1">
                  <c:v>0.308</c:v>
                </c:pt>
                <c:pt idx="2">
                  <c:v>0.113</c:v>
                </c:pt>
                <c:pt idx="3">
                  <c:v>0.313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457648"/>
        <c:axId val="426522744"/>
      </c:barChart>
      <c:catAx>
        <c:axId val="4204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6522744"/>
        <c:crosses val="autoZero"/>
        <c:auto val="1"/>
        <c:lblAlgn val="ctr"/>
        <c:lblOffset val="100"/>
        <c:noMultiLvlLbl val="0"/>
      </c:catAx>
      <c:valAx>
        <c:axId val="426522744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0457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請問通常您使用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網頁航空氣象產品的目的為何？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'P4'!$C$3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'P4'!$C$5:$C$7</c:f>
              <c:strCache>
                <c:ptCount val="3"/>
                <c:pt idx="0">
                  <c:v>工作需求</c:v>
                </c:pt>
                <c:pt idx="1">
                  <c:v>個人一般需求</c:v>
                </c:pt>
                <c:pt idx="2">
                  <c:v>其他</c:v>
                </c:pt>
              </c:strCache>
            </c:strRef>
          </c:cat>
          <c:val>
            <c:numRef>
              <c:f>'P4'!$E$5:$E$7</c:f>
              <c:numCache>
                <c:formatCode>0.0%</c:formatCode>
                <c:ptCount val="3"/>
                <c:pt idx="0">
                  <c:v>0.8529411764705882</c:v>
                </c:pt>
                <c:pt idx="1">
                  <c:v>0.12352941176470589</c:v>
                </c:pt>
                <c:pt idx="2">
                  <c:v>2.3529411764705882E-2</c:v>
                </c:pt>
              </c:numCache>
            </c:numRef>
          </c:val>
        </c:ser>
        <c:ser>
          <c:idx val="1"/>
          <c:order val="1"/>
          <c:tx>
            <c:strRef>
              <c:f>'P4'!$G$3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'P4'!$C$5:$C$7</c:f>
              <c:strCache>
                <c:ptCount val="3"/>
                <c:pt idx="0">
                  <c:v>工作需求</c:v>
                </c:pt>
                <c:pt idx="1">
                  <c:v>個人一般需求</c:v>
                </c:pt>
                <c:pt idx="2">
                  <c:v>其他</c:v>
                </c:pt>
              </c:strCache>
            </c:strRef>
          </c:cat>
          <c:val>
            <c:numRef>
              <c:f>'P4'!$H$5:$H$7</c:f>
              <c:numCache>
                <c:formatCode>0.0%</c:formatCode>
                <c:ptCount val="3"/>
                <c:pt idx="0">
                  <c:v>0.82547169811320753</c:v>
                </c:pt>
                <c:pt idx="1">
                  <c:v>0.16981132075471697</c:v>
                </c:pt>
                <c:pt idx="2">
                  <c:v>4.7169811320754715E-3</c:v>
                </c:pt>
              </c:numCache>
            </c:numRef>
          </c:val>
        </c:ser>
        <c:ser>
          <c:idx val="2"/>
          <c:order val="2"/>
          <c:tx>
            <c:strRef>
              <c:f>'P4'!$J$3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'P4'!$K$5:$K$7</c:f>
              <c:numCache>
                <c:formatCode>0.0%</c:formatCode>
                <c:ptCount val="3"/>
                <c:pt idx="0">
                  <c:v>0.86592178770949724</c:v>
                </c:pt>
                <c:pt idx="1">
                  <c:v>0.13407821229050279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'P4'!$M$3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'P4'!$N$5:$N$6</c:f>
              <c:numCache>
                <c:formatCode>0.0%</c:formatCode>
                <c:ptCount val="2"/>
                <c:pt idx="0">
                  <c:v>0.91914893617021276</c:v>
                </c:pt>
                <c:pt idx="1">
                  <c:v>8.085106382978724E-2</c:v>
                </c:pt>
              </c:numCache>
            </c:numRef>
          </c:val>
        </c:ser>
        <c:ser>
          <c:idx val="4"/>
          <c:order val="4"/>
          <c:tx>
            <c:strRef>
              <c:f>'P4'!$P$3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'P4'!$Q$5:$Q$7</c:f>
              <c:numCache>
                <c:formatCode>0.0%</c:formatCode>
                <c:ptCount val="3"/>
                <c:pt idx="0">
                  <c:v>0.94899999999999995</c:v>
                </c:pt>
                <c:pt idx="1">
                  <c:v>5.0999999999999997E-2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523920"/>
        <c:axId val="426524312"/>
      </c:barChart>
      <c:catAx>
        <c:axId val="42652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6524312"/>
        <c:crosses val="autoZero"/>
        <c:auto val="1"/>
        <c:lblAlgn val="ctr"/>
        <c:lblOffset val="100"/>
        <c:noMultiLvlLbl val="0"/>
      </c:catAx>
      <c:valAx>
        <c:axId val="4265243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265239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請問您通常從何處連上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'P5'!$C$5:$C$7</c:f>
              <c:strCache>
                <c:ptCount val="3"/>
                <c:pt idx="0">
                  <c:v>辦公室</c:v>
                </c:pt>
                <c:pt idx="1">
                  <c:v>住家</c:v>
                </c:pt>
                <c:pt idx="2">
                  <c:v>網咖、公共場合</c:v>
                </c:pt>
              </c:strCache>
            </c:strRef>
          </c:cat>
          <c:val>
            <c:numRef>
              <c:f>'P5'!$E$5:$E$7</c:f>
              <c:numCache>
                <c:formatCode>0.0%</c:formatCode>
                <c:ptCount val="3"/>
                <c:pt idx="0">
                  <c:v>0.65865384615384615</c:v>
                </c:pt>
                <c:pt idx="1">
                  <c:v>0.32692307692307693</c:v>
                </c:pt>
                <c:pt idx="2">
                  <c:v>1.4423076923076924E-2</c:v>
                </c:pt>
              </c:numCache>
            </c:numRef>
          </c:val>
        </c:ser>
        <c:ser>
          <c:idx val="1"/>
          <c:order val="1"/>
          <c:tx>
            <c:strRef>
              <c:f>'P5'!$G$3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'P5'!$C$5:$C$7</c:f>
              <c:strCache>
                <c:ptCount val="3"/>
                <c:pt idx="0">
                  <c:v>辦公室</c:v>
                </c:pt>
                <c:pt idx="1">
                  <c:v>住家</c:v>
                </c:pt>
                <c:pt idx="2">
                  <c:v>網咖、公共場合</c:v>
                </c:pt>
              </c:strCache>
            </c:strRef>
          </c:cat>
          <c:val>
            <c:numRef>
              <c:f>'P5'!$H$5:$H$7</c:f>
              <c:numCache>
                <c:formatCode>0.0%</c:formatCode>
                <c:ptCount val="3"/>
                <c:pt idx="0">
                  <c:v>0.70081967213114749</c:v>
                </c:pt>
                <c:pt idx="1">
                  <c:v>0.29098360655737704</c:v>
                </c:pt>
                <c:pt idx="2">
                  <c:v>8.1967213114754103E-3</c:v>
                </c:pt>
              </c:numCache>
            </c:numRef>
          </c:val>
        </c:ser>
        <c:ser>
          <c:idx val="2"/>
          <c:order val="2"/>
          <c:tx>
            <c:strRef>
              <c:f>'P5'!$J$3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'P5'!$K$5:$K$7</c:f>
              <c:numCache>
                <c:formatCode>0.0%</c:formatCode>
                <c:ptCount val="3"/>
                <c:pt idx="0">
                  <c:v>0.67431192660550454</c:v>
                </c:pt>
                <c:pt idx="1">
                  <c:v>0.32110091743119268</c:v>
                </c:pt>
                <c:pt idx="2">
                  <c:v>4.5871559633027525E-3</c:v>
                </c:pt>
              </c:numCache>
            </c:numRef>
          </c:val>
        </c:ser>
        <c:ser>
          <c:idx val="3"/>
          <c:order val="3"/>
          <c:tx>
            <c:strRef>
              <c:f>'P5'!$M$3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'P5'!$N$5:$N$7</c:f>
              <c:numCache>
                <c:formatCode>0.0%</c:formatCode>
                <c:ptCount val="3"/>
                <c:pt idx="0">
                  <c:v>0.76595744680851063</c:v>
                </c:pt>
                <c:pt idx="1">
                  <c:v>0.21276595744680851</c:v>
                </c:pt>
                <c:pt idx="2">
                  <c:v>2.1276595744680851E-2</c:v>
                </c:pt>
              </c:numCache>
            </c:numRef>
          </c:val>
        </c:ser>
        <c:ser>
          <c:idx val="4"/>
          <c:order val="4"/>
          <c:tx>
            <c:strRef>
              <c:f>'P5'!$P$3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'P5'!$Q$5:$Q$7</c:f>
              <c:numCache>
                <c:formatCode>0.0%</c:formatCode>
                <c:ptCount val="3"/>
                <c:pt idx="0">
                  <c:v>0.84099999999999997</c:v>
                </c:pt>
                <c:pt idx="1">
                  <c:v>0.128</c:v>
                </c:pt>
                <c:pt idx="2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718072"/>
        <c:axId val="347717680"/>
      </c:barChart>
      <c:catAx>
        <c:axId val="34771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7717680"/>
        <c:crosses val="autoZero"/>
        <c:auto val="1"/>
        <c:lblAlgn val="ctr"/>
        <c:lblOffset val="100"/>
        <c:noMultiLvlLbl val="0"/>
      </c:catAx>
      <c:valAx>
        <c:axId val="3477176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47718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請問您最常使用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網頁的航空氣象產品為何？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'P6'!$C$5:$C$26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'P6'!$E$5:$E$26</c:f>
              <c:numCache>
                <c:formatCode>0.0%</c:formatCode>
                <c:ptCount val="22"/>
                <c:pt idx="0">
                  <c:v>7.4303405572755415E-2</c:v>
                </c:pt>
                <c:pt idx="1">
                  <c:v>5.159958720330237E-2</c:v>
                </c:pt>
                <c:pt idx="2">
                  <c:v>6.0887512899896801E-2</c:v>
                </c:pt>
                <c:pt idx="3">
                  <c:v>9.8039215686274508E-2</c:v>
                </c:pt>
                <c:pt idx="4">
                  <c:v>1.4447884416924664E-2</c:v>
                </c:pt>
                <c:pt idx="5">
                  <c:v>4.8503611971104234E-2</c:v>
                </c:pt>
                <c:pt idx="6">
                  <c:v>2.7863777089783281E-2</c:v>
                </c:pt>
                <c:pt idx="7">
                  <c:v>2.4767801857585141E-2</c:v>
                </c:pt>
                <c:pt idx="8">
                  <c:v>1.8575851393188854E-2</c:v>
                </c:pt>
                <c:pt idx="9">
                  <c:v>2.8895768833849329E-2</c:v>
                </c:pt>
                <c:pt idx="10">
                  <c:v>2.5799793601651185E-2</c:v>
                </c:pt>
                <c:pt idx="11">
                  <c:v>3.4055727554179564E-2</c:v>
                </c:pt>
                <c:pt idx="12">
                  <c:v>5.6759545923632609E-2</c:v>
                </c:pt>
                <c:pt idx="13">
                  <c:v>8.771929824561403E-2</c:v>
                </c:pt>
                <c:pt idx="14">
                  <c:v>3.8183694530443756E-2</c:v>
                </c:pt>
                <c:pt idx="15">
                  <c:v>5.8823529411764705E-2</c:v>
                </c:pt>
                <c:pt idx="16">
                  <c:v>3.611971104231166E-2</c:v>
                </c:pt>
                <c:pt idx="17">
                  <c:v>4.7471620227038186E-2</c:v>
                </c:pt>
                <c:pt idx="18">
                  <c:v>1.3415892672858616E-2</c:v>
                </c:pt>
                <c:pt idx="19">
                  <c:v>1.5479876160990712E-2</c:v>
                </c:pt>
                <c:pt idx="20">
                  <c:v>5.8823529411764705E-2</c:v>
                </c:pt>
                <c:pt idx="21">
                  <c:v>7.9463364293085662E-2</c:v>
                </c:pt>
              </c:numCache>
            </c:numRef>
          </c:val>
        </c:ser>
        <c:ser>
          <c:idx val="1"/>
          <c:order val="1"/>
          <c:tx>
            <c:strRef>
              <c:f>'P6'!$G$3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'P6'!$C$5:$C$26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'P6'!$H$5:$H$26</c:f>
              <c:numCache>
                <c:formatCode>0.0%</c:formatCode>
                <c:ptCount val="22"/>
                <c:pt idx="0">
                  <c:v>6.5972222222222224E-2</c:v>
                </c:pt>
                <c:pt idx="1">
                  <c:v>5.0347222222222224E-2</c:v>
                </c:pt>
                <c:pt idx="2">
                  <c:v>8.4201388888888895E-2</c:v>
                </c:pt>
                <c:pt idx="3">
                  <c:v>8.5069444444444448E-2</c:v>
                </c:pt>
                <c:pt idx="4">
                  <c:v>1.3888888888888888E-2</c:v>
                </c:pt>
                <c:pt idx="5">
                  <c:v>5.2083333333333336E-2</c:v>
                </c:pt>
                <c:pt idx="6">
                  <c:v>2.6041666666666668E-2</c:v>
                </c:pt>
                <c:pt idx="7">
                  <c:v>2.5173611111111112E-2</c:v>
                </c:pt>
                <c:pt idx="8">
                  <c:v>1.3888888888888888E-2</c:v>
                </c:pt>
                <c:pt idx="9">
                  <c:v>2.9513888888888888E-2</c:v>
                </c:pt>
                <c:pt idx="10">
                  <c:v>2.4305555555555556E-2</c:v>
                </c:pt>
                <c:pt idx="11">
                  <c:v>3.2118055555555552E-2</c:v>
                </c:pt>
                <c:pt idx="12">
                  <c:v>6.7708333333333329E-2</c:v>
                </c:pt>
                <c:pt idx="13">
                  <c:v>9.1145833333333329E-2</c:v>
                </c:pt>
                <c:pt idx="14">
                  <c:v>3.8194444444444448E-2</c:v>
                </c:pt>
                <c:pt idx="15">
                  <c:v>6.25E-2</c:v>
                </c:pt>
                <c:pt idx="16">
                  <c:v>3.2986111111111112E-2</c:v>
                </c:pt>
                <c:pt idx="17">
                  <c:v>6.0763888888888888E-2</c:v>
                </c:pt>
                <c:pt idx="18">
                  <c:v>7.8125E-3</c:v>
                </c:pt>
                <c:pt idx="19">
                  <c:v>1.3888888888888888E-2</c:v>
                </c:pt>
                <c:pt idx="20">
                  <c:v>4.7743055555555552E-2</c:v>
                </c:pt>
                <c:pt idx="21">
                  <c:v>7.4652777777777776E-2</c:v>
                </c:pt>
              </c:numCache>
            </c:numRef>
          </c:val>
        </c:ser>
        <c:ser>
          <c:idx val="2"/>
          <c:order val="2"/>
          <c:tx>
            <c:strRef>
              <c:f>'P6'!$J$3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'P6'!$K$5:$K$26</c:f>
              <c:numCache>
                <c:formatCode>0.0%</c:formatCode>
                <c:ptCount val="22"/>
                <c:pt idx="0">
                  <c:v>6.393129770992366E-2</c:v>
                </c:pt>
                <c:pt idx="1">
                  <c:v>4.8664122137404578E-2</c:v>
                </c:pt>
                <c:pt idx="2">
                  <c:v>8.7786259541984726E-2</c:v>
                </c:pt>
                <c:pt idx="3">
                  <c:v>8.6832061068702296E-2</c:v>
                </c:pt>
                <c:pt idx="4">
                  <c:v>1.2404580152671756E-2</c:v>
                </c:pt>
                <c:pt idx="5">
                  <c:v>5.7251908396946563E-2</c:v>
                </c:pt>
                <c:pt idx="6">
                  <c:v>3.1488549618320608E-2</c:v>
                </c:pt>
                <c:pt idx="7">
                  <c:v>2.5763358778625955E-2</c:v>
                </c:pt>
                <c:pt idx="8">
                  <c:v>1.2404580152671756E-2</c:v>
                </c:pt>
                <c:pt idx="9">
                  <c:v>2.7671755725190841E-2</c:v>
                </c:pt>
                <c:pt idx="10">
                  <c:v>1.9083969465648856E-2</c:v>
                </c:pt>
                <c:pt idx="11">
                  <c:v>3.4351145038167941E-2</c:v>
                </c:pt>
                <c:pt idx="12">
                  <c:v>6.0114503816793896E-2</c:v>
                </c:pt>
                <c:pt idx="13">
                  <c:v>9.6374045801526712E-2</c:v>
                </c:pt>
                <c:pt idx="14">
                  <c:v>3.6259541984732822E-2</c:v>
                </c:pt>
                <c:pt idx="15">
                  <c:v>4.6755725190839696E-2</c:v>
                </c:pt>
                <c:pt idx="16">
                  <c:v>3.4351145038167941E-2</c:v>
                </c:pt>
                <c:pt idx="17">
                  <c:v>6.0114503816793896E-2</c:v>
                </c:pt>
                <c:pt idx="18">
                  <c:v>1.3358778625954198E-2</c:v>
                </c:pt>
                <c:pt idx="19">
                  <c:v>9.5419847328244278E-3</c:v>
                </c:pt>
                <c:pt idx="20">
                  <c:v>5.1526717557251911E-2</c:v>
                </c:pt>
                <c:pt idx="21">
                  <c:v>8.3969465648854963E-2</c:v>
                </c:pt>
              </c:numCache>
            </c:numRef>
          </c:val>
        </c:ser>
        <c:ser>
          <c:idx val="3"/>
          <c:order val="3"/>
          <c:tx>
            <c:strRef>
              <c:f>'P6'!$M$3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'P6'!$N$5:$N$26</c:f>
              <c:numCache>
                <c:formatCode>0.0%</c:formatCode>
                <c:ptCount val="22"/>
                <c:pt idx="0">
                  <c:v>5.0640634533251981E-2</c:v>
                </c:pt>
                <c:pt idx="1">
                  <c:v>5.0030506406345335E-2</c:v>
                </c:pt>
                <c:pt idx="2">
                  <c:v>8.6638194020744352E-2</c:v>
                </c:pt>
                <c:pt idx="3">
                  <c:v>8.35875533862111E-2</c:v>
                </c:pt>
                <c:pt idx="4">
                  <c:v>1.1592434411226357E-2</c:v>
                </c:pt>
                <c:pt idx="5">
                  <c:v>4.0268456375838924E-2</c:v>
                </c:pt>
                <c:pt idx="6">
                  <c:v>4.8810250152532035E-2</c:v>
                </c:pt>
                <c:pt idx="7">
                  <c:v>3.1116534472239169E-2</c:v>
                </c:pt>
                <c:pt idx="8">
                  <c:v>1.2812690665039659E-2</c:v>
                </c:pt>
                <c:pt idx="9">
                  <c:v>3.2946918852959119E-2</c:v>
                </c:pt>
                <c:pt idx="10">
                  <c:v>2.2574740695546065E-2</c:v>
                </c:pt>
                <c:pt idx="11">
                  <c:v>3.9048200122025624E-2</c:v>
                </c:pt>
                <c:pt idx="12">
                  <c:v>8.9078706528370952E-2</c:v>
                </c:pt>
                <c:pt idx="13">
                  <c:v>9.762050030506407E-2</c:v>
                </c:pt>
                <c:pt idx="14">
                  <c:v>4.3929225137278829E-2</c:v>
                </c:pt>
                <c:pt idx="15">
                  <c:v>5.3691275167785234E-2</c:v>
                </c:pt>
                <c:pt idx="16">
                  <c:v>4.148871262965223E-2</c:v>
                </c:pt>
                <c:pt idx="17">
                  <c:v>3.5387431360585725E-2</c:v>
                </c:pt>
                <c:pt idx="18">
                  <c:v>1.4032946918852958E-2</c:v>
                </c:pt>
                <c:pt idx="19">
                  <c:v>1.0372178157413058E-2</c:v>
                </c:pt>
                <c:pt idx="20">
                  <c:v>3.6607687614399025E-2</c:v>
                </c:pt>
                <c:pt idx="21">
                  <c:v>6.7724222086638197E-2</c:v>
                </c:pt>
              </c:numCache>
            </c:numRef>
          </c:val>
        </c:ser>
        <c:ser>
          <c:idx val="4"/>
          <c:order val="4"/>
          <c:tx>
            <c:strRef>
              <c:f>'P6'!$P$3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'P6'!$Q$5:$Q$26</c:f>
              <c:numCache>
                <c:formatCode>0.0%</c:formatCode>
                <c:ptCount val="22"/>
                <c:pt idx="0">
                  <c:v>4.6076313894888407E-2</c:v>
                </c:pt>
                <c:pt idx="1">
                  <c:v>4.3916486681065514E-2</c:v>
                </c:pt>
                <c:pt idx="2">
                  <c:v>7.7033837293016563E-2</c:v>
                </c:pt>
                <c:pt idx="3">
                  <c:v>8.2793376529877616E-2</c:v>
                </c:pt>
                <c:pt idx="4">
                  <c:v>9.3592512598992088E-3</c:v>
                </c:pt>
                <c:pt idx="5">
                  <c:v>4.5356371490280781E-2</c:v>
                </c:pt>
                <c:pt idx="6">
                  <c:v>2.8077753779697623E-2</c:v>
                </c:pt>
                <c:pt idx="7">
                  <c:v>3.3117350611951042E-2</c:v>
                </c:pt>
                <c:pt idx="8">
                  <c:v>1.5838732901367891E-2</c:v>
                </c:pt>
                <c:pt idx="9">
                  <c:v>3.7437005039596835E-2</c:v>
                </c:pt>
                <c:pt idx="10">
                  <c:v>2.9517638588912886E-2</c:v>
                </c:pt>
                <c:pt idx="11">
                  <c:v>4.2476601871850254E-2</c:v>
                </c:pt>
                <c:pt idx="12">
                  <c:v>9.1432685385169188E-2</c:v>
                </c:pt>
                <c:pt idx="13">
                  <c:v>0.1007919366450684</c:v>
                </c:pt>
                <c:pt idx="14">
                  <c:v>4.1756659467242621E-2</c:v>
                </c:pt>
                <c:pt idx="15">
                  <c:v>5.5435565154787619E-2</c:v>
                </c:pt>
                <c:pt idx="16">
                  <c:v>4.0316774658027354E-2</c:v>
                </c:pt>
                <c:pt idx="17">
                  <c:v>3.9596832253419728E-2</c:v>
                </c:pt>
                <c:pt idx="18">
                  <c:v>1.2239020878329733E-2</c:v>
                </c:pt>
                <c:pt idx="19">
                  <c:v>1.0079193664506839E-2</c:v>
                </c:pt>
                <c:pt idx="20">
                  <c:v>3.8876889848812095E-2</c:v>
                </c:pt>
                <c:pt idx="21">
                  <c:v>7.8473722102231816E-2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51224"/>
        <c:axId val="445951616"/>
      </c:barChart>
      <c:catAx>
        <c:axId val="4459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5951616"/>
        <c:crosses val="autoZero"/>
        <c:auto val="1"/>
        <c:lblAlgn val="ctr"/>
        <c:lblOffset val="100"/>
        <c:noMultiLvlLbl val="0"/>
      </c:catAx>
      <c:valAx>
        <c:axId val="445951616"/>
        <c:scaling>
          <c:orientation val="minMax"/>
          <c:max val="0.1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59512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網頁的航空氣象產品對您工作上的幫助如何？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'P7'!$C$5:$C$9</c:f>
              <c:strCache>
                <c:ptCount val="5"/>
                <c:pt idx="0">
                  <c:v>很有幫助</c:v>
                </c:pt>
                <c:pt idx="1">
                  <c:v>有幫助</c:v>
                </c:pt>
                <c:pt idx="2">
                  <c:v>普通</c:v>
                </c:pt>
                <c:pt idx="3">
                  <c:v>幫助很小</c:v>
                </c:pt>
                <c:pt idx="4">
                  <c:v>沒有幫助</c:v>
                </c:pt>
              </c:strCache>
            </c:strRef>
          </c:cat>
          <c:val>
            <c:numRef>
              <c:f>'P7'!$E$5:$E$9</c:f>
              <c:numCache>
                <c:formatCode>0.0%</c:formatCode>
                <c:ptCount val="5"/>
                <c:pt idx="0">
                  <c:v>0.64375000000000004</c:v>
                </c:pt>
                <c:pt idx="1">
                  <c:v>0.29375000000000001</c:v>
                </c:pt>
                <c:pt idx="2">
                  <c:v>3.7499999999999999E-2</c:v>
                </c:pt>
                <c:pt idx="3">
                  <c:v>1.8749999999999999E-2</c:v>
                </c:pt>
                <c:pt idx="4">
                  <c:v>6.2500000000000003E-3</c:v>
                </c:pt>
              </c:numCache>
            </c:numRef>
          </c:val>
        </c:ser>
        <c:ser>
          <c:idx val="1"/>
          <c:order val="1"/>
          <c:tx>
            <c:strRef>
              <c:f>'P7'!$G$3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'P7'!$C$5:$C$9</c:f>
              <c:strCache>
                <c:ptCount val="5"/>
                <c:pt idx="0">
                  <c:v>很有幫助</c:v>
                </c:pt>
                <c:pt idx="1">
                  <c:v>有幫助</c:v>
                </c:pt>
                <c:pt idx="2">
                  <c:v>普通</c:v>
                </c:pt>
                <c:pt idx="3">
                  <c:v>幫助很小</c:v>
                </c:pt>
                <c:pt idx="4">
                  <c:v>沒有幫助</c:v>
                </c:pt>
              </c:strCache>
            </c:strRef>
          </c:cat>
          <c:val>
            <c:numRef>
              <c:f>'P7'!$H$5:$H$9</c:f>
              <c:numCache>
                <c:formatCode>0.0%</c:formatCode>
                <c:ptCount val="5"/>
                <c:pt idx="0">
                  <c:v>0.59340659340659341</c:v>
                </c:pt>
                <c:pt idx="1">
                  <c:v>0.36813186813186816</c:v>
                </c:pt>
                <c:pt idx="2">
                  <c:v>2.7472527472527472E-2</c:v>
                </c:pt>
                <c:pt idx="3">
                  <c:v>1.098901098901099E-2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'P7'!$J$3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'P7'!$K$5:$K$9</c:f>
              <c:numCache>
                <c:formatCode>0.0%</c:formatCode>
                <c:ptCount val="5"/>
                <c:pt idx="0">
                  <c:v>0.70625000000000004</c:v>
                </c:pt>
                <c:pt idx="1">
                  <c:v>0.26874999999999999</c:v>
                </c:pt>
                <c:pt idx="2">
                  <c:v>2.5000000000000001E-2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'P7'!$M$3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'P7'!$N$5:$N$9</c:f>
              <c:numCache>
                <c:formatCode>0.0%</c:formatCode>
                <c:ptCount val="5"/>
                <c:pt idx="0">
                  <c:v>0.71489361702127663</c:v>
                </c:pt>
                <c:pt idx="1">
                  <c:v>0.25531914893617019</c:v>
                </c:pt>
                <c:pt idx="2">
                  <c:v>2.553191489361702E-2</c:v>
                </c:pt>
                <c:pt idx="3">
                  <c:v>4.2553191489361703E-3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'P7'!$P$3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'P7'!$Q$5:$Q$9</c:f>
              <c:numCache>
                <c:formatCode>0.0%</c:formatCode>
                <c:ptCount val="5"/>
                <c:pt idx="0">
                  <c:v>0.67700000000000005</c:v>
                </c:pt>
                <c:pt idx="1">
                  <c:v>0.29699999999999999</c:v>
                </c:pt>
                <c:pt idx="2">
                  <c:v>2.1000000000000001E-2</c:v>
                </c:pt>
                <c:pt idx="3">
                  <c:v>8.0000000000000002E-3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943968"/>
        <c:axId val="347944360"/>
      </c:barChart>
      <c:catAx>
        <c:axId val="3479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7944360"/>
        <c:crosses val="autoZero"/>
        <c:auto val="1"/>
        <c:lblAlgn val="ctr"/>
        <c:lblOffset val="100"/>
        <c:noMultiLvlLbl val="0"/>
      </c:catAx>
      <c:valAx>
        <c:axId val="34794436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47943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en-US" sz="1800" b="1" i="0" u="none" strike="noStrike" baseline="0"/>
              <a:t>請問您認為</a:t>
            </a:r>
            <a:r>
              <a:rPr lang="en-US" altLang="zh-TW" sz="1800" b="1" i="0" u="none" strike="noStrike" baseline="0"/>
              <a:t>AMSP</a:t>
            </a:r>
            <a:r>
              <a:rPr lang="zh-TW" altLang="en-US" sz="1800" b="1" i="0" u="none" strike="noStrike" baseline="0"/>
              <a:t>網頁的那些航空氣象產品內容需要再加強？ </a:t>
            </a:r>
            <a:endParaRPr lang="zh-TW" altLang="en-US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'P8'!$C$3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'P8'!$C$5:$C$26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'P8'!$E$5:$E$26</c:f>
              <c:numCache>
                <c:formatCode>0.0%</c:formatCode>
                <c:ptCount val="22"/>
                <c:pt idx="0">
                  <c:v>0.10344827586206896</c:v>
                </c:pt>
                <c:pt idx="1">
                  <c:v>6.2068965517241378E-2</c:v>
                </c:pt>
                <c:pt idx="2">
                  <c:v>2.7586206896551724E-2</c:v>
                </c:pt>
                <c:pt idx="3">
                  <c:v>1.3793103448275862E-2</c:v>
                </c:pt>
                <c:pt idx="4">
                  <c:v>2.7586206896551724E-2</c:v>
                </c:pt>
                <c:pt idx="5">
                  <c:v>5.5172413793103448E-2</c:v>
                </c:pt>
                <c:pt idx="6">
                  <c:v>2.0689655172413793E-2</c:v>
                </c:pt>
                <c:pt idx="7">
                  <c:v>1.3793103448275862E-2</c:v>
                </c:pt>
                <c:pt idx="8">
                  <c:v>2.0689655172413793E-2</c:v>
                </c:pt>
                <c:pt idx="9">
                  <c:v>6.8965517241379309E-2</c:v>
                </c:pt>
                <c:pt idx="10">
                  <c:v>4.1379310344827586E-2</c:v>
                </c:pt>
                <c:pt idx="11">
                  <c:v>2.0689655172413793E-2</c:v>
                </c:pt>
                <c:pt idx="12">
                  <c:v>3.4482758620689655E-2</c:v>
                </c:pt>
                <c:pt idx="13">
                  <c:v>6.2068965517241378E-2</c:v>
                </c:pt>
                <c:pt idx="14">
                  <c:v>1.3793103448275862E-2</c:v>
                </c:pt>
                <c:pt idx="15">
                  <c:v>3.4482758620689655E-2</c:v>
                </c:pt>
                <c:pt idx="16">
                  <c:v>4.8275862068965517E-2</c:v>
                </c:pt>
                <c:pt idx="17">
                  <c:v>4.8275862068965517E-2</c:v>
                </c:pt>
                <c:pt idx="18">
                  <c:v>3.4482758620689655E-2</c:v>
                </c:pt>
                <c:pt idx="19">
                  <c:v>3.4482758620689655E-2</c:v>
                </c:pt>
                <c:pt idx="20">
                  <c:v>8.2758620689655171E-2</c:v>
                </c:pt>
                <c:pt idx="21">
                  <c:v>0.1310344827586207</c:v>
                </c:pt>
              </c:numCache>
            </c:numRef>
          </c:val>
        </c:ser>
        <c:ser>
          <c:idx val="1"/>
          <c:order val="1"/>
          <c:tx>
            <c:strRef>
              <c:f>'P8'!$G$3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'P8'!$C$5:$C$26</c:f>
              <c:strCache>
                <c:ptCount val="22"/>
                <c:pt idx="0">
                  <c:v>JMDS</c:v>
                </c:pt>
                <c:pt idx="1">
                  <c:v>AWOS Display</c:v>
                </c:pt>
                <c:pt idx="2">
                  <c:v>雷達</c:v>
                </c:pt>
                <c:pt idx="3">
                  <c:v>衛星</c:v>
                </c:pt>
                <c:pt idx="4">
                  <c:v>越洋衛星</c:v>
                </c:pt>
                <c:pt idx="5">
                  <c:v>風場預報</c:v>
                </c:pt>
                <c:pt idx="6">
                  <c:v>溫度預報</c:v>
                </c:pt>
                <c:pt idx="7">
                  <c:v>結冰高度預報</c:v>
                </c:pt>
                <c:pt idx="8">
                  <c:v>溼度預報</c:v>
                </c:pt>
                <c:pt idx="9">
                  <c:v>亂流預報</c:v>
                </c:pt>
                <c:pt idx="10">
                  <c:v>積冰預報</c:v>
                </c:pt>
                <c:pt idx="11">
                  <c:v>航路預報</c:v>
                </c:pt>
                <c:pt idx="12">
                  <c:v>地面觀測資料</c:v>
                </c:pt>
                <c:pt idx="13">
                  <c:v>機場天氣預報</c:v>
                </c:pt>
                <c:pt idx="14">
                  <c:v>顯著天氣報文</c:v>
                </c:pt>
                <c:pt idx="15">
                  <c:v>顯著天氣圖</c:v>
                </c:pt>
                <c:pt idx="16">
                  <c:v>高空風及溫度圖</c:v>
                </c:pt>
                <c:pt idx="17">
                  <c:v>天氣分析圖</c:v>
                </c:pt>
                <c:pt idx="18">
                  <c:v>空中報告</c:v>
                </c:pt>
                <c:pt idx="19">
                  <c:v>探空預報</c:v>
                </c:pt>
                <c:pt idx="20">
                  <c:v>天氣簡報</c:v>
                </c:pt>
                <c:pt idx="21">
                  <c:v>颱風預報</c:v>
                </c:pt>
              </c:strCache>
            </c:strRef>
          </c:cat>
          <c:val>
            <c:numRef>
              <c:f>'P8'!$H$5:$H$26</c:f>
              <c:numCache>
                <c:formatCode>0.0%</c:formatCode>
                <c:ptCount val="22"/>
                <c:pt idx="0">
                  <c:v>4.3795620437956206E-2</c:v>
                </c:pt>
                <c:pt idx="1">
                  <c:v>2.9197080291970802E-2</c:v>
                </c:pt>
                <c:pt idx="2">
                  <c:v>7.2992700729927001E-2</c:v>
                </c:pt>
                <c:pt idx="3">
                  <c:v>8.0291970802919707E-2</c:v>
                </c:pt>
                <c:pt idx="4">
                  <c:v>1.4598540145985401E-2</c:v>
                </c:pt>
                <c:pt idx="5">
                  <c:v>0.11678832116788321</c:v>
                </c:pt>
                <c:pt idx="6">
                  <c:v>7.2992700729927005E-3</c:v>
                </c:pt>
                <c:pt idx="7">
                  <c:v>2.9197080291970802E-2</c:v>
                </c:pt>
                <c:pt idx="8">
                  <c:v>2.1897810218978103E-2</c:v>
                </c:pt>
                <c:pt idx="9">
                  <c:v>7.2992700729927001E-2</c:v>
                </c:pt>
                <c:pt idx="10">
                  <c:v>4.3795620437956206E-2</c:v>
                </c:pt>
                <c:pt idx="11">
                  <c:v>2.9197080291970802E-2</c:v>
                </c:pt>
                <c:pt idx="12">
                  <c:v>4.3795620437956206E-2</c:v>
                </c:pt>
                <c:pt idx="13">
                  <c:v>9.4890510948905105E-2</c:v>
                </c:pt>
                <c:pt idx="14">
                  <c:v>1.4598540145985401E-2</c:v>
                </c:pt>
                <c:pt idx="15">
                  <c:v>3.6496350364963501E-2</c:v>
                </c:pt>
                <c:pt idx="16">
                  <c:v>7.2992700729927005E-3</c:v>
                </c:pt>
                <c:pt idx="17">
                  <c:v>7.2992700729927001E-2</c:v>
                </c:pt>
                <c:pt idx="18">
                  <c:v>2.9197080291970802E-2</c:v>
                </c:pt>
                <c:pt idx="19">
                  <c:v>2.9197080291970802E-2</c:v>
                </c:pt>
                <c:pt idx="20">
                  <c:v>5.1094890510948905E-2</c:v>
                </c:pt>
                <c:pt idx="21">
                  <c:v>5.8394160583941604E-2</c:v>
                </c:pt>
              </c:numCache>
            </c:numRef>
          </c:val>
        </c:ser>
        <c:ser>
          <c:idx val="2"/>
          <c:order val="2"/>
          <c:tx>
            <c:strRef>
              <c:f>'P8'!$J$3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'P8'!$K$5:$K$26</c:f>
              <c:numCache>
                <c:formatCode>0.0%</c:formatCode>
                <c:ptCount val="22"/>
                <c:pt idx="0">
                  <c:v>3.5714285714285712E-2</c:v>
                </c:pt>
                <c:pt idx="1">
                  <c:v>3.5714285714285712E-2</c:v>
                </c:pt>
                <c:pt idx="2">
                  <c:v>6.4285714285714279E-2</c:v>
                </c:pt>
                <c:pt idx="3">
                  <c:v>6.4285714285714279E-2</c:v>
                </c:pt>
                <c:pt idx="4">
                  <c:v>2.1428571428571429E-2</c:v>
                </c:pt>
                <c:pt idx="5">
                  <c:v>9.285714285714286E-2</c:v>
                </c:pt>
                <c:pt idx="6">
                  <c:v>3.5714285714285712E-2</c:v>
                </c:pt>
                <c:pt idx="7">
                  <c:v>2.8571428571428571E-2</c:v>
                </c:pt>
                <c:pt idx="8">
                  <c:v>2.8571428571428571E-2</c:v>
                </c:pt>
                <c:pt idx="9">
                  <c:v>0.05</c:v>
                </c:pt>
                <c:pt idx="10">
                  <c:v>4.2857142857142858E-2</c:v>
                </c:pt>
                <c:pt idx="11">
                  <c:v>3.5714285714285712E-2</c:v>
                </c:pt>
                <c:pt idx="12">
                  <c:v>2.8571428571428571E-2</c:v>
                </c:pt>
                <c:pt idx="13">
                  <c:v>8.5714285714285715E-2</c:v>
                </c:pt>
                <c:pt idx="14">
                  <c:v>1.4285714285714285E-2</c:v>
                </c:pt>
                <c:pt idx="15">
                  <c:v>2.1428571428571429E-2</c:v>
                </c:pt>
                <c:pt idx="16">
                  <c:v>7.1428571428571426E-3</c:v>
                </c:pt>
                <c:pt idx="17">
                  <c:v>0.05</c:v>
                </c:pt>
                <c:pt idx="18">
                  <c:v>6.4285714285714279E-2</c:v>
                </c:pt>
                <c:pt idx="19">
                  <c:v>3.5714285714285712E-2</c:v>
                </c:pt>
                <c:pt idx="20">
                  <c:v>5.7142857142857141E-2</c:v>
                </c:pt>
                <c:pt idx="21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'P8'!$M$3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'P8'!$N$5:$N$26</c:f>
              <c:numCache>
                <c:formatCode>0.0%</c:formatCode>
                <c:ptCount val="22"/>
                <c:pt idx="0">
                  <c:v>4.6692607003891051E-2</c:v>
                </c:pt>
                <c:pt idx="1">
                  <c:v>4.6692607003891051E-2</c:v>
                </c:pt>
                <c:pt idx="2">
                  <c:v>7.0038910505836577E-2</c:v>
                </c:pt>
                <c:pt idx="3">
                  <c:v>1.9455252918287938E-2</c:v>
                </c:pt>
                <c:pt idx="4">
                  <c:v>1.556420233463035E-2</c:v>
                </c:pt>
                <c:pt idx="5">
                  <c:v>5.4474708171206226E-2</c:v>
                </c:pt>
                <c:pt idx="6">
                  <c:v>5.8365758754863814E-2</c:v>
                </c:pt>
                <c:pt idx="7">
                  <c:v>2.7237354085603113E-2</c:v>
                </c:pt>
                <c:pt idx="8">
                  <c:v>7.7821011673151752E-3</c:v>
                </c:pt>
                <c:pt idx="9">
                  <c:v>5.8365758754863814E-2</c:v>
                </c:pt>
                <c:pt idx="10">
                  <c:v>2.3346303501945526E-2</c:v>
                </c:pt>
                <c:pt idx="11">
                  <c:v>6.6147859922178989E-2</c:v>
                </c:pt>
                <c:pt idx="12">
                  <c:v>5.4474708171206226E-2</c:v>
                </c:pt>
                <c:pt idx="13">
                  <c:v>9.727626459143969E-2</c:v>
                </c:pt>
                <c:pt idx="14">
                  <c:v>2.3346303501945526E-2</c:v>
                </c:pt>
                <c:pt idx="15">
                  <c:v>5.0583657587548639E-2</c:v>
                </c:pt>
                <c:pt idx="16">
                  <c:v>4.6692607003891051E-2</c:v>
                </c:pt>
                <c:pt idx="17">
                  <c:v>3.8910505836575876E-2</c:v>
                </c:pt>
                <c:pt idx="18">
                  <c:v>2.7237354085603113E-2</c:v>
                </c:pt>
                <c:pt idx="19">
                  <c:v>3.5019455252918288E-2</c:v>
                </c:pt>
                <c:pt idx="20">
                  <c:v>4.6692607003891051E-2</c:v>
                </c:pt>
                <c:pt idx="21">
                  <c:v>8.5603112840466927E-2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52792"/>
        <c:axId val="445953184"/>
      </c:barChart>
      <c:catAx>
        <c:axId val="4459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45953184"/>
        <c:crosses val="autoZero"/>
        <c:auto val="1"/>
        <c:lblAlgn val="ctr"/>
        <c:lblOffset val="100"/>
        <c:noMultiLvlLbl val="0"/>
      </c:catAx>
      <c:valAx>
        <c:axId val="445953184"/>
        <c:scaling>
          <c:orientation val="minMax"/>
          <c:max val="0.15000000000000002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445952792"/>
        <c:crosses val="autoZero"/>
        <c:crossBetween val="between"/>
        <c:majorUnit val="2.0000000000000004E-2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561974</xdr:colOff>
      <xdr:row>15</xdr:row>
      <xdr:rowOff>133349</xdr:rowOff>
    </xdr:from>
    <xdr:to>
      <xdr:col>12</xdr:col>
      <xdr:colOff>447674</xdr:colOff>
      <xdr:row>34</xdr:row>
      <xdr:rowOff>47624</xdr:rowOff>
    </xdr:to>
    <xdr:graphicFrame macro="">
      <xdr:nvGraphicFramePr>
        <xdr:cNvPr id="85410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9</xdr:row>
      <xdr:rowOff>9525</xdr:rowOff>
    </xdr:from>
    <xdr:to>
      <xdr:col>10</xdr:col>
      <xdr:colOff>152400</xdr:colOff>
      <xdr:row>22</xdr:row>
      <xdr:rowOff>28575</xdr:rowOff>
    </xdr:to>
    <xdr:graphicFrame macro="">
      <xdr:nvGraphicFramePr>
        <xdr:cNvPr id="731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9</xdr:row>
      <xdr:rowOff>9525</xdr:rowOff>
    </xdr:from>
    <xdr:to>
      <xdr:col>15</xdr:col>
      <xdr:colOff>371474</xdr:colOff>
      <xdr:row>37</xdr:row>
      <xdr:rowOff>66675</xdr:rowOff>
    </xdr:to>
    <xdr:graphicFrame macro="">
      <xdr:nvGraphicFramePr>
        <xdr:cNvPr id="936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11</xdr:row>
      <xdr:rowOff>142874</xdr:rowOff>
    </xdr:from>
    <xdr:to>
      <xdr:col>14</xdr:col>
      <xdr:colOff>676274</xdr:colOff>
      <xdr:row>33</xdr:row>
      <xdr:rowOff>95249</xdr:rowOff>
    </xdr:to>
    <xdr:graphicFrame macro="">
      <xdr:nvGraphicFramePr>
        <xdr:cNvPr id="9537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12</xdr:row>
      <xdr:rowOff>76199</xdr:rowOff>
    </xdr:from>
    <xdr:to>
      <xdr:col>15</xdr:col>
      <xdr:colOff>161925</xdr:colOff>
      <xdr:row>34</xdr:row>
      <xdr:rowOff>123824</xdr:rowOff>
    </xdr:to>
    <xdr:graphicFrame macro="">
      <xdr:nvGraphicFramePr>
        <xdr:cNvPr id="107666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</xdr:colOff>
      <xdr:row>12</xdr:row>
      <xdr:rowOff>114299</xdr:rowOff>
    </xdr:from>
    <xdr:to>
      <xdr:col>15</xdr:col>
      <xdr:colOff>628649</xdr:colOff>
      <xdr:row>42</xdr:row>
      <xdr:rowOff>85724</xdr:rowOff>
    </xdr:to>
    <xdr:graphicFrame macro="">
      <xdr:nvGraphicFramePr>
        <xdr:cNvPr id="1243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6</xdr:row>
      <xdr:rowOff>57150</xdr:rowOff>
    </xdr:from>
    <xdr:to>
      <xdr:col>13</xdr:col>
      <xdr:colOff>676275</xdr:colOff>
      <xdr:row>28</xdr:row>
      <xdr:rowOff>190500</xdr:rowOff>
    </xdr:to>
    <xdr:graphicFrame macro="">
      <xdr:nvGraphicFramePr>
        <xdr:cNvPr id="701494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16</xdr:row>
      <xdr:rowOff>133349</xdr:rowOff>
    </xdr:from>
    <xdr:to>
      <xdr:col>15</xdr:col>
      <xdr:colOff>9525</xdr:colOff>
      <xdr:row>42</xdr:row>
      <xdr:rowOff>142874</xdr:rowOff>
    </xdr:to>
    <xdr:graphicFrame macro="">
      <xdr:nvGraphicFramePr>
        <xdr:cNvPr id="1197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12</xdr:row>
      <xdr:rowOff>57150</xdr:rowOff>
    </xdr:from>
    <xdr:to>
      <xdr:col>14</xdr:col>
      <xdr:colOff>381000</xdr:colOff>
      <xdr:row>36</xdr:row>
      <xdr:rowOff>0</xdr:rowOff>
    </xdr:to>
    <xdr:graphicFrame macro="">
      <xdr:nvGraphicFramePr>
        <xdr:cNvPr id="1449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11</xdr:row>
      <xdr:rowOff>133349</xdr:rowOff>
    </xdr:from>
    <xdr:to>
      <xdr:col>14</xdr:col>
      <xdr:colOff>180974</xdr:colOff>
      <xdr:row>31</xdr:row>
      <xdr:rowOff>142874</xdr:rowOff>
    </xdr:to>
    <xdr:graphicFrame macro="">
      <xdr:nvGraphicFramePr>
        <xdr:cNvPr id="2371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11</xdr:row>
      <xdr:rowOff>85725</xdr:rowOff>
    </xdr:from>
    <xdr:to>
      <xdr:col>15</xdr:col>
      <xdr:colOff>314325</xdr:colOff>
      <xdr:row>33</xdr:row>
      <xdr:rowOff>161925</xdr:rowOff>
    </xdr:to>
    <xdr:graphicFrame macro="">
      <xdr:nvGraphicFramePr>
        <xdr:cNvPr id="24733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11</xdr:row>
      <xdr:rowOff>66675</xdr:rowOff>
    </xdr:from>
    <xdr:to>
      <xdr:col>14</xdr:col>
      <xdr:colOff>533399</xdr:colOff>
      <xdr:row>33</xdr:row>
      <xdr:rowOff>47625</xdr:rowOff>
    </xdr:to>
    <xdr:graphicFrame macro="">
      <xdr:nvGraphicFramePr>
        <xdr:cNvPr id="32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647699</xdr:colOff>
      <xdr:row>28</xdr:row>
      <xdr:rowOff>95250</xdr:rowOff>
    </xdr:from>
    <xdr:to>
      <xdr:col>16</xdr:col>
      <xdr:colOff>542924</xdr:colOff>
      <xdr:row>55</xdr:row>
      <xdr:rowOff>104775</xdr:rowOff>
    </xdr:to>
    <xdr:graphicFrame macro="">
      <xdr:nvGraphicFramePr>
        <xdr:cNvPr id="530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447674</xdr:colOff>
      <xdr:row>11</xdr:row>
      <xdr:rowOff>152400</xdr:rowOff>
    </xdr:from>
    <xdr:to>
      <xdr:col>15</xdr:col>
      <xdr:colOff>438149</xdr:colOff>
      <xdr:row>36</xdr:row>
      <xdr:rowOff>76200</xdr:rowOff>
    </xdr:to>
    <xdr:graphicFrame macro="">
      <xdr:nvGraphicFramePr>
        <xdr:cNvPr id="165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1066799</xdr:colOff>
      <xdr:row>28</xdr:row>
      <xdr:rowOff>76200</xdr:rowOff>
    </xdr:from>
    <xdr:to>
      <xdr:col>16</xdr:col>
      <xdr:colOff>295274</xdr:colOff>
      <xdr:row>56</xdr:row>
      <xdr:rowOff>57150</xdr:rowOff>
    </xdr:to>
    <xdr:graphicFrame macro="">
      <xdr:nvGraphicFramePr>
        <xdr:cNvPr id="18601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workbookViewId="0">
      <selection activeCell="R18" sqref="R18"/>
    </sheetView>
  </sheetViews>
  <sheetFormatPr defaultRowHeight="16.5" x14ac:dyDescent="0.25"/>
  <cols>
    <col min="1" max="5" width="9" style="10"/>
    <col min="6" max="6" width="9" style="10" customWidth="1"/>
    <col min="7" max="10" width="9" style="10"/>
    <col min="11" max="11" width="10.625" style="10" bestFit="1" customWidth="1"/>
    <col min="12" max="16384" width="9" style="10"/>
  </cols>
  <sheetData>
    <row r="1" spans="2:16" x14ac:dyDescent="0.25">
      <c r="B1" s="10">
        <v>2013</v>
      </c>
      <c r="C1" s="10" t="s">
        <v>84</v>
      </c>
      <c r="F1" s="10">
        <v>2014</v>
      </c>
      <c r="G1" s="10" t="s">
        <v>84</v>
      </c>
      <c r="J1" s="10">
        <v>2015</v>
      </c>
      <c r="K1" s="10" t="s">
        <v>84</v>
      </c>
      <c r="N1" s="10">
        <v>2016</v>
      </c>
      <c r="O1" s="10" t="s">
        <v>84</v>
      </c>
    </row>
    <row r="2" spans="2:16" x14ac:dyDescent="0.25">
      <c r="B2" s="10" t="s">
        <v>76</v>
      </c>
      <c r="C2" s="10">
        <v>778</v>
      </c>
      <c r="F2" s="10" t="s">
        <v>76</v>
      </c>
      <c r="G2" s="10">
        <v>895</v>
      </c>
      <c r="J2" s="10" t="s">
        <v>76</v>
      </c>
      <c r="K2" s="10">
        <v>942</v>
      </c>
      <c r="N2" s="10" t="s">
        <v>76</v>
      </c>
      <c r="O2" s="10">
        <v>1205</v>
      </c>
    </row>
    <row r="3" spans="2:16" x14ac:dyDescent="0.25">
      <c r="F3" s="10" t="s">
        <v>77</v>
      </c>
      <c r="G3" s="10">
        <v>20</v>
      </c>
    </row>
    <row r="4" spans="2:16" x14ac:dyDescent="0.25">
      <c r="B4" s="10" t="s">
        <v>78</v>
      </c>
      <c r="C4" s="10">
        <v>89</v>
      </c>
      <c r="F4" s="10" t="s">
        <v>78</v>
      </c>
      <c r="G4" s="10">
        <v>84</v>
      </c>
      <c r="J4" s="10" t="s">
        <v>78</v>
      </c>
      <c r="K4" s="10">
        <v>104</v>
      </c>
      <c r="N4" s="10" t="s">
        <v>78</v>
      </c>
      <c r="O4" s="10">
        <v>104</v>
      </c>
    </row>
    <row r="5" spans="2:16" x14ac:dyDescent="0.25">
      <c r="B5" s="10" t="s">
        <v>79</v>
      </c>
      <c r="C5" s="10">
        <v>186</v>
      </c>
      <c r="F5" s="10" t="s">
        <v>79</v>
      </c>
      <c r="G5" s="10">
        <v>164</v>
      </c>
      <c r="J5" s="10" t="s">
        <v>88</v>
      </c>
      <c r="K5" s="10">
        <v>235</v>
      </c>
      <c r="N5" s="10" t="s">
        <v>88</v>
      </c>
      <c r="O5" s="10">
        <v>195</v>
      </c>
    </row>
    <row r="6" spans="2:16" x14ac:dyDescent="0.25">
      <c r="F6" s="10" t="s">
        <v>81</v>
      </c>
      <c r="G6" s="10">
        <v>0</v>
      </c>
      <c r="J6" s="10" t="s">
        <v>89</v>
      </c>
      <c r="K6" s="10">
        <v>9</v>
      </c>
      <c r="N6" s="10" t="s">
        <v>89</v>
      </c>
      <c r="O6" s="10">
        <v>0</v>
      </c>
    </row>
    <row r="7" spans="2:16" x14ac:dyDescent="0.25">
      <c r="F7" s="10" t="s">
        <v>80</v>
      </c>
      <c r="G7" s="10">
        <v>3</v>
      </c>
    </row>
    <row r="12" spans="2:16" x14ac:dyDescent="0.25">
      <c r="B12" s="10">
        <v>2013</v>
      </c>
      <c r="C12" s="10" t="s">
        <v>85</v>
      </c>
      <c r="D12" s="10" t="s">
        <v>86</v>
      </c>
      <c r="F12" s="10">
        <v>2014</v>
      </c>
      <c r="G12" s="10" t="s">
        <v>85</v>
      </c>
      <c r="H12" s="10" t="s">
        <v>86</v>
      </c>
      <c r="J12" s="10">
        <v>2015</v>
      </c>
      <c r="K12" s="10" t="s">
        <v>84</v>
      </c>
      <c r="L12" s="10" t="s">
        <v>86</v>
      </c>
      <c r="N12" s="10">
        <v>2016</v>
      </c>
      <c r="O12" s="10" t="s">
        <v>84</v>
      </c>
      <c r="P12" s="10" t="s">
        <v>86</v>
      </c>
    </row>
    <row r="13" spans="2:16" x14ac:dyDescent="0.25">
      <c r="B13" s="10" t="s">
        <v>83</v>
      </c>
      <c r="C13" s="10">
        <f>C2-C5</f>
        <v>592</v>
      </c>
      <c r="D13" s="11">
        <f>C13/$C$2</f>
        <v>0.76092544987146526</v>
      </c>
      <c r="F13" s="10" t="s">
        <v>83</v>
      </c>
      <c r="G13" s="10">
        <f>G2-G5</f>
        <v>731</v>
      </c>
      <c r="H13" s="11">
        <f>G13/$G$2</f>
        <v>0.81675977653631282</v>
      </c>
      <c r="J13" s="10" t="s">
        <v>83</v>
      </c>
      <c r="K13" s="10">
        <f>K2-K5-K6</f>
        <v>698</v>
      </c>
      <c r="L13" s="11">
        <f>K13/K2</f>
        <v>0.74097664543524411</v>
      </c>
      <c r="N13" s="10" t="s">
        <v>83</v>
      </c>
      <c r="O13" s="10">
        <f>O2-O5-O6</f>
        <v>1010</v>
      </c>
      <c r="P13" s="11">
        <f>O13/O2</f>
        <v>0.83817427385892118</v>
      </c>
    </row>
    <row r="14" spans="2:16" x14ac:dyDescent="0.25">
      <c r="B14" s="10" t="s">
        <v>82</v>
      </c>
      <c r="C14" s="10">
        <f>C5</f>
        <v>186</v>
      </c>
      <c r="D14" s="11">
        <f>C14/$C$2</f>
        <v>0.23907455012853471</v>
      </c>
      <c r="F14" s="10" t="s">
        <v>82</v>
      </c>
      <c r="G14" s="10">
        <f>G5+G6-G7</f>
        <v>161</v>
      </c>
      <c r="H14" s="11">
        <f>G14/$G$2</f>
        <v>0.17988826815642459</v>
      </c>
      <c r="J14" s="10" t="s">
        <v>82</v>
      </c>
      <c r="K14" s="10">
        <f>K5</f>
        <v>235</v>
      </c>
      <c r="L14" s="11">
        <f>K14/K2</f>
        <v>0.2494692144373673</v>
      </c>
      <c r="N14" s="10" t="s">
        <v>82</v>
      </c>
      <c r="O14" s="10">
        <v>195</v>
      </c>
      <c r="P14" s="11">
        <f>O14/O2</f>
        <v>0.16182572614107885</v>
      </c>
    </row>
    <row r="15" spans="2:16" x14ac:dyDescent="0.25">
      <c r="B15" s="10" t="s">
        <v>87</v>
      </c>
      <c r="C15" s="10">
        <f>C7</f>
        <v>0</v>
      </c>
      <c r="D15" s="11">
        <f>C15/$C$2</f>
        <v>0</v>
      </c>
      <c r="F15" s="10" t="s">
        <v>87</v>
      </c>
      <c r="G15" s="10">
        <f>G7</f>
        <v>3</v>
      </c>
      <c r="H15" s="11">
        <f>G15/$G$2</f>
        <v>3.3519553072625698E-3</v>
      </c>
      <c r="J15" s="10" t="s">
        <v>87</v>
      </c>
      <c r="K15" s="10">
        <f>K6</f>
        <v>9</v>
      </c>
      <c r="L15" s="11">
        <f>K15/K2</f>
        <v>9.5541401273885346E-3</v>
      </c>
      <c r="N15" s="10" t="s">
        <v>87</v>
      </c>
      <c r="O15" s="10">
        <f>O6</f>
        <v>0</v>
      </c>
      <c r="P15" s="11">
        <f>O15/O2</f>
        <v>0</v>
      </c>
    </row>
    <row r="16" spans="2:16" x14ac:dyDescent="0.25">
      <c r="L16" s="1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workbookViewId="0">
      <selection activeCell="T14" sqref="T14"/>
    </sheetView>
  </sheetViews>
  <sheetFormatPr defaultRowHeight="16.5" x14ac:dyDescent="0.25"/>
  <cols>
    <col min="2" max="2" width="25.75" customWidth="1"/>
  </cols>
  <sheetData>
    <row r="2" spans="2:17" ht="33" x14ac:dyDescent="0.25">
      <c r="B2" s="1" t="s">
        <v>62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63</v>
      </c>
      <c r="D5">
        <v>88</v>
      </c>
      <c r="E5" s="5">
        <f>D5/$D$9</f>
        <v>0.55345911949685533</v>
      </c>
      <c r="G5">
        <v>98</v>
      </c>
      <c r="H5" s="5">
        <f>G5/$G$9</f>
        <v>0.52972972972972976</v>
      </c>
      <c r="J5">
        <v>96</v>
      </c>
      <c r="K5" s="8">
        <f>J5/$J$9</f>
        <v>0.60759493670886078</v>
      </c>
      <c r="M5">
        <v>144</v>
      </c>
      <c r="N5" s="8">
        <f>M5/$M$9</f>
        <v>0.61276595744680851</v>
      </c>
      <c r="P5" s="14">
        <f>$P$9*Q5</f>
        <v>115.05</v>
      </c>
      <c r="Q5" s="8">
        <v>0.59</v>
      </c>
    </row>
    <row r="6" spans="2:17" x14ac:dyDescent="0.25">
      <c r="C6" t="s">
        <v>58</v>
      </c>
      <c r="D6">
        <v>63</v>
      </c>
      <c r="E6" s="7">
        <f>D6/$D$9</f>
        <v>0.39622641509433965</v>
      </c>
      <c r="G6">
        <v>79</v>
      </c>
      <c r="H6" s="7">
        <f>G6/$G$9</f>
        <v>0.42702702702702705</v>
      </c>
      <c r="J6">
        <v>61</v>
      </c>
      <c r="K6" s="8">
        <f>J6/$J$9</f>
        <v>0.38607594936708861</v>
      </c>
      <c r="M6">
        <v>88</v>
      </c>
      <c r="N6" s="8">
        <f>M6/$M$9</f>
        <v>0.37446808510638296</v>
      </c>
      <c r="P6" s="14">
        <f t="shared" ref="P6:P7" si="0">$P$9*Q6</f>
        <v>78</v>
      </c>
      <c r="Q6" s="8">
        <v>0.4</v>
      </c>
    </row>
    <row r="7" spans="2:17" x14ac:dyDescent="0.25">
      <c r="C7" t="s">
        <v>64</v>
      </c>
      <c r="D7">
        <v>8</v>
      </c>
      <c r="E7" s="7">
        <f>D7/$D$9</f>
        <v>5.0314465408805034E-2</v>
      </c>
      <c r="G7">
        <v>8</v>
      </c>
      <c r="H7" s="7">
        <f>G7/$G$9</f>
        <v>4.3243243243243246E-2</v>
      </c>
      <c r="J7">
        <v>1</v>
      </c>
      <c r="K7" s="8">
        <f>J7/$J$9</f>
        <v>6.3291139240506328E-3</v>
      </c>
      <c r="M7">
        <v>3</v>
      </c>
      <c r="N7" s="8">
        <f>M7/$M$9</f>
        <v>1.276595744680851E-2</v>
      </c>
      <c r="P7" s="14">
        <f t="shared" si="0"/>
        <v>1.95</v>
      </c>
      <c r="Q7" s="8">
        <v>0.01</v>
      </c>
    </row>
    <row r="9" spans="2:17" x14ac:dyDescent="0.25">
      <c r="C9" t="s">
        <v>13</v>
      </c>
      <c r="D9">
        <f>SUM(D5:D7)</f>
        <v>159</v>
      </c>
      <c r="G9">
        <f>SUM(G5:G7)</f>
        <v>185</v>
      </c>
      <c r="J9">
        <f>SUM(J5:J7)</f>
        <v>158</v>
      </c>
      <c r="M9">
        <f>SUM(M5:M7)</f>
        <v>235</v>
      </c>
      <c r="P9">
        <v>195</v>
      </c>
    </row>
  </sheetData>
  <phoneticPr fontId="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"/>
  <sheetViews>
    <sheetView topLeftCell="A11" workbookViewId="0">
      <selection activeCell="U21" sqref="U21"/>
    </sheetView>
  </sheetViews>
  <sheetFormatPr defaultRowHeight="16.5" x14ac:dyDescent="0.25"/>
  <cols>
    <col min="2" max="2" width="23.25" customWidth="1"/>
  </cols>
  <sheetData>
    <row r="2" spans="2:17" ht="33" x14ac:dyDescent="0.25">
      <c r="B2" s="1" t="s">
        <v>65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66</v>
      </c>
      <c r="D5">
        <v>55</v>
      </c>
      <c r="E5" s="5">
        <f>D5/$D$8</f>
        <v>0.34375</v>
      </c>
      <c r="G5">
        <v>62</v>
      </c>
      <c r="H5" s="5">
        <f>G5/$G$8</f>
        <v>0.34065934065934067</v>
      </c>
      <c r="J5">
        <v>45</v>
      </c>
      <c r="K5" s="8">
        <f>J5/$J$8</f>
        <v>0.29605263157894735</v>
      </c>
      <c r="M5">
        <v>41</v>
      </c>
      <c r="N5" s="8">
        <f>M5/$M$8</f>
        <v>0.17446808510638298</v>
      </c>
      <c r="P5" s="14">
        <f>P8*Q5</f>
        <v>162.04499999999999</v>
      </c>
      <c r="Q5" s="8">
        <v>0.83099999999999996</v>
      </c>
    </row>
    <row r="6" spans="2:17" x14ac:dyDescent="0.25">
      <c r="C6" t="s">
        <v>67</v>
      </c>
      <c r="D6">
        <v>105</v>
      </c>
      <c r="E6" s="7">
        <f>D6/$D$8</f>
        <v>0.65625</v>
      </c>
      <c r="G6">
        <v>120</v>
      </c>
      <c r="H6" s="7">
        <f>G6/$G$8</f>
        <v>0.65934065934065933</v>
      </c>
      <c r="J6">
        <v>107</v>
      </c>
      <c r="K6" s="8">
        <f>J6/$J$8</f>
        <v>0.70394736842105265</v>
      </c>
      <c r="M6">
        <v>194</v>
      </c>
      <c r="N6" s="8">
        <f>M6/$M$8</f>
        <v>0.82553191489361699</v>
      </c>
      <c r="P6" s="14">
        <f>P8*Q6</f>
        <v>32.955000000000005</v>
      </c>
      <c r="Q6" s="8">
        <v>0.16900000000000001</v>
      </c>
    </row>
    <row r="8" spans="2:17" x14ac:dyDescent="0.25">
      <c r="C8" t="s">
        <v>13</v>
      </c>
      <c r="D8">
        <f>SUM(D5:D6)</f>
        <v>160</v>
      </c>
      <c r="G8">
        <f>SUM(G5:G6)</f>
        <v>182</v>
      </c>
      <c r="J8">
        <f>SUM(J5:J6)</f>
        <v>152</v>
      </c>
      <c r="M8">
        <f>SUM(M5:M6)</f>
        <v>235</v>
      </c>
      <c r="P8">
        <v>195</v>
      </c>
    </row>
  </sheetData>
  <phoneticPr fontId="1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opLeftCell="A11" workbookViewId="0">
      <selection activeCell="R25" sqref="R25"/>
    </sheetView>
  </sheetViews>
  <sheetFormatPr defaultRowHeight="16.5" x14ac:dyDescent="0.25"/>
  <cols>
    <col min="2" max="2" width="31.25" customWidth="1"/>
  </cols>
  <sheetData>
    <row r="2" spans="2:17" ht="33" x14ac:dyDescent="0.25">
      <c r="B2" s="1" t="s">
        <v>68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69</v>
      </c>
      <c r="D5">
        <v>63</v>
      </c>
      <c r="E5" s="5">
        <f>D5/$D$11</f>
        <v>0.39374999999999999</v>
      </c>
      <c r="G5">
        <v>72</v>
      </c>
      <c r="H5" s="5">
        <f>G5/$G$11</f>
        <v>0.38918918918918921</v>
      </c>
      <c r="J5">
        <v>65</v>
      </c>
      <c r="K5" s="8">
        <f>J5/$J$11</f>
        <v>0.4088050314465409</v>
      </c>
      <c r="M5">
        <v>109</v>
      </c>
      <c r="N5" s="8">
        <f>M5/$M$11</f>
        <v>0.46382978723404256</v>
      </c>
      <c r="P5" s="14">
        <f>$P$11*Q5</f>
        <v>98.084999999999994</v>
      </c>
      <c r="Q5" s="8">
        <v>0.503</v>
      </c>
    </row>
    <row r="6" spans="2:17" x14ac:dyDescent="0.25">
      <c r="C6" t="s">
        <v>70</v>
      </c>
      <c r="D6">
        <v>89</v>
      </c>
      <c r="E6" s="7">
        <f>D6/$D$11</f>
        <v>0.55625000000000002</v>
      </c>
      <c r="G6">
        <v>109</v>
      </c>
      <c r="H6" s="7">
        <f>G6/$G$11</f>
        <v>0.58918918918918917</v>
      </c>
      <c r="J6">
        <v>93</v>
      </c>
      <c r="K6" s="8">
        <f>J6/$J$11</f>
        <v>0.58490566037735847</v>
      </c>
      <c r="M6">
        <v>122</v>
      </c>
      <c r="N6" s="8">
        <f>M6/$M$11</f>
        <v>0.51914893617021274</v>
      </c>
      <c r="P6" s="14">
        <f t="shared" ref="P6:P7" si="0">$P$11*Q6</f>
        <v>91.065000000000012</v>
      </c>
      <c r="Q6" s="8">
        <v>0.46700000000000003</v>
      </c>
    </row>
    <row r="7" spans="2:17" x14ac:dyDescent="0.25">
      <c r="C7" t="s">
        <v>58</v>
      </c>
      <c r="D7">
        <v>8</v>
      </c>
      <c r="E7" s="7">
        <f>D7/$D$11</f>
        <v>0.05</v>
      </c>
      <c r="G7">
        <v>4</v>
      </c>
      <c r="H7" s="7">
        <f>G7/$G$11</f>
        <v>2.1621621621621623E-2</v>
      </c>
      <c r="J7">
        <v>1</v>
      </c>
      <c r="K7" s="8">
        <f>J7/$J$11</f>
        <v>6.2893081761006293E-3</v>
      </c>
      <c r="M7">
        <v>4</v>
      </c>
      <c r="N7" s="8">
        <f>M7/$M$11</f>
        <v>1.7021276595744681E-2</v>
      </c>
      <c r="P7" s="14">
        <f t="shared" si="0"/>
        <v>6.0449999999999999</v>
      </c>
      <c r="Q7" s="8">
        <v>3.1E-2</v>
      </c>
    </row>
    <row r="8" spans="2:17" x14ac:dyDescent="0.25">
      <c r="C8" t="s">
        <v>71</v>
      </c>
      <c r="D8">
        <v>0</v>
      </c>
      <c r="E8" s="7">
        <f>D8/$D$11</f>
        <v>0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  <c r="P8" s="14">
        <v>0</v>
      </c>
      <c r="Q8" s="8">
        <f>P8/$M$11</f>
        <v>0</v>
      </c>
    </row>
    <row r="9" spans="2:17" x14ac:dyDescent="0.25">
      <c r="C9" t="s">
        <v>72</v>
      </c>
      <c r="D9">
        <v>0</v>
      </c>
      <c r="E9" s="7">
        <f>D9/$D$11</f>
        <v>0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  <c r="P9" s="14">
        <v>0</v>
      </c>
      <c r="Q9" s="8">
        <f>P9/$M$11</f>
        <v>0</v>
      </c>
    </row>
    <row r="11" spans="2:17" x14ac:dyDescent="0.25">
      <c r="C11" t="s">
        <v>13</v>
      </c>
      <c r="D11">
        <f>SUM(D5:D9)</f>
        <v>160</v>
      </c>
      <c r="G11">
        <f>SUM(G5:G9)</f>
        <v>185</v>
      </c>
      <c r="J11">
        <f>SUM(J5:J9)</f>
        <v>159</v>
      </c>
      <c r="M11">
        <f>SUM(M5:M9)</f>
        <v>235</v>
      </c>
      <c r="P11">
        <v>195</v>
      </c>
    </row>
  </sheetData>
  <phoneticPr fontId="1" type="noConversion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opLeftCell="A8" workbookViewId="0">
      <selection activeCell="R24" sqref="R24"/>
    </sheetView>
  </sheetViews>
  <sheetFormatPr defaultRowHeight="16.5" x14ac:dyDescent="0.25"/>
  <cols>
    <col min="2" max="2" width="30.5" customWidth="1"/>
  </cols>
  <sheetData>
    <row r="2" spans="2:17" ht="33" x14ac:dyDescent="0.25">
      <c r="B2" s="1" t="s">
        <v>73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69</v>
      </c>
      <c r="D5">
        <v>57</v>
      </c>
      <c r="E5" s="5">
        <f>D5/$D$11</f>
        <v>0.35625000000000001</v>
      </c>
      <c r="G5">
        <v>57</v>
      </c>
      <c r="H5" s="5">
        <f>G5/$G$11</f>
        <v>0.30978260869565216</v>
      </c>
      <c r="J5">
        <v>60</v>
      </c>
      <c r="K5" s="8">
        <f>J5/$J$11</f>
        <v>0.37735849056603776</v>
      </c>
      <c r="M5">
        <v>101</v>
      </c>
      <c r="N5" s="8">
        <f>M5/$M$11</f>
        <v>0.4297872340425532</v>
      </c>
      <c r="P5" s="14">
        <f>$P$11*Q5</f>
        <v>86.97</v>
      </c>
      <c r="Q5" s="8">
        <v>0.44600000000000001</v>
      </c>
    </row>
    <row r="6" spans="2:17" x14ac:dyDescent="0.25">
      <c r="C6" t="s">
        <v>70</v>
      </c>
      <c r="D6">
        <v>91</v>
      </c>
      <c r="E6" s="7">
        <f>D6/$D$11</f>
        <v>0.56874999999999998</v>
      </c>
      <c r="G6">
        <v>120</v>
      </c>
      <c r="H6" s="7">
        <f>G6/$G$11</f>
        <v>0.65217391304347827</v>
      </c>
      <c r="J6">
        <v>96</v>
      </c>
      <c r="K6" s="8">
        <f>J6/$J$11</f>
        <v>0.60377358490566035</v>
      </c>
      <c r="M6">
        <v>124</v>
      </c>
      <c r="N6" s="8">
        <f>M6/$M$11</f>
        <v>0.52765957446808509</v>
      </c>
      <c r="P6" s="14">
        <f t="shared" ref="P6:P7" si="0">$P$11*Q6</f>
        <v>100.035</v>
      </c>
      <c r="Q6" s="8">
        <v>0.51300000000000001</v>
      </c>
    </row>
    <row r="7" spans="2:17" x14ac:dyDescent="0.25">
      <c r="C7" t="s">
        <v>58</v>
      </c>
      <c r="D7">
        <v>11</v>
      </c>
      <c r="E7" s="7">
        <f>D7/$D$11</f>
        <v>6.8750000000000006E-2</v>
      </c>
      <c r="G7">
        <v>7</v>
      </c>
      <c r="H7" s="7">
        <f>G7/$G$11</f>
        <v>3.8043478260869568E-2</v>
      </c>
      <c r="J7">
        <v>3</v>
      </c>
      <c r="K7" s="8">
        <f>J7/$J$11</f>
        <v>1.8867924528301886E-2</v>
      </c>
      <c r="M7">
        <v>10</v>
      </c>
      <c r="N7" s="8">
        <f>M7/$M$11</f>
        <v>4.2553191489361701E-2</v>
      </c>
      <c r="P7" s="14">
        <f t="shared" si="0"/>
        <v>7.9950000000000001</v>
      </c>
      <c r="Q7" s="8">
        <v>4.1000000000000002E-2</v>
      </c>
    </row>
    <row r="8" spans="2:17" x14ac:dyDescent="0.25">
      <c r="C8" t="s">
        <v>71</v>
      </c>
      <c r="D8">
        <v>0</v>
      </c>
      <c r="E8" s="7">
        <f>D8/$D$11</f>
        <v>0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  <c r="P8" s="14">
        <v>0</v>
      </c>
      <c r="Q8" s="8">
        <f>P8/$M$11</f>
        <v>0</v>
      </c>
    </row>
    <row r="9" spans="2:17" x14ac:dyDescent="0.25">
      <c r="C9" t="s">
        <v>72</v>
      </c>
      <c r="D9">
        <v>1</v>
      </c>
      <c r="E9" s="7">
        <f>D9/$D$11</f>
        <v>6.2500000000000003E-3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  <c r="P9" s="14">
        <v>0</v>
      </c>
      <c r="Q9" s="8">
        <f>P9/$M$11</f>
        <v>0</v>
      </c>
    </row>
    <row r="11" spans="2:17" x14ac:dyDescent="0.25">
      <c r="C11" t="s">
        <v>13</v>
      </c>
      <c r="D11">
        <f>SUM(D5:D9)</f>
        <v>160</v>
      </c>
      <c r="G11">
        <f>SUM(G5:G9)</f>
        <v>184</v>
      </c>
      <c r="J11">
        <f>SUM(J5:J9)</f>
        <v>159</v>
      </c>
      <c r="M11">
        <f>SUM(M5:M9)</f>
        <v>235</v>
      </c>
      <c r="P11">
        <v>195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opLeftCell="C15" workbookViewId="0">
      <selection activeCell="M48" sqref="M48"/>
    </sheetView>
  </sheetViews>
  <sheetFormatPr defaultRowHeight="16.5" x14ac:dyDescent="0.25"/>
  <cols>
    <col min="2" max="2" width="24.875" customWidth="1"/>
  </cols>
  <sheetData>
    <row r="2" spans="2:17" ht="33" x14ac:dyDescent="0.25">
      <c r="B2" s="1" t="s">
        <v>14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69</v>
      </c>
      <c r="D5">
        <v>52</v>
      </c>
      <c r="E5" s="5">
        <f>D5/$D$11</f>
        <v>0.32500000000000001</v>
      </c>
      <c r="G5">
        <v>58</v>
      </c>
      <c r="H5" s="5">
        <f>G5/$G$11</f>
        <v>0.31351351351351353</v>
      </c>
      <c r="J5">
        <v>60</v>
      </c>
      <c r="K5" s="8">
        <f>J5/$J$11</f>
        <v>0.379746835443038</v>
      </c>
      <c r="M5">
        <v>101</v>
      </c>
      <c r="N5" s="8">
        <f>M5/$M$11</f>
        <v>0.4297872340425532</v>
      </c>
      <c r="P5" s="14">
        <f>$P$11*Q5</f>
        <v>85.995000000000005</v>
      </c>
      <c r="Q5" s="8">
        <v>0.441</v>
      </c>
    </row>
    <row r="6" spans="2:17" x14ac:dyDescent="0.25">
      <c r="C6" t="s">
        <v>70</v>
      </c>
      <c r="D6">
        <v>87</v>
      </c>
      <c r="E6" s="7">
        <f>D6/$D$11</f>
        <v>0.54374999999999996</v>
      </c>
      <c r="G6">
        <v>115</v>
      </c>
      <c r="H6" s="7">
        <f>G6/$G$11</f>
        <v>0.6216216216216216</v>
      </c>
      <c r="J6">
        <v>93</v>
      </c>
      <c r="K6" s="8">
        <f>J6/$J$11</f>
        <v>0.58860759493670889</v>
      </c>
      <c r="M6">
        <v>118</v>
      </c>
      <c r="N6" s="8">
        <f>M6/$M$11</f>
        <v>0.50212765957446803</v>
      </c>
      <c r="P6" s="14">
        <f t="shared" ref="P6:P8" si="0">$P$11*Q6</f>
        <v>96.915000000000006</v>
      </c>
      <c r="Q6" s="8">
        <v>0.497</v>
      </c>
    </row>
    <row r="7" spans="2:17" x14ac:dyDescent="0.25">
      <c r="C7" t="s">
        <v>58</v>
      </c>
      <c r="D7">
        <v>19</v>
      </c>
      <c r="E7" s="7">
        <f>D7/$D$11</f>
        <v>0.11874999999999999</v>
      </c>
      <c r="G7">
        <v>12</v>
      </c>
      <c r="H7" s="7">
        <f>G7/$G$11</f>
        <v>6.4864864864864868E-2</v>
      </c>
      <c r="J7">
        <v>5</v>
      </c>
      <c r="K7" s="8">
        <f>J7/$J$11</f>
        <v>3.1645569620253167E-2</v>
      </c>
      <c r="M7">
        <v>16</v>
      </c>
      <c r="N7" s="8">
        <f>M7/$M$11</f>
        <v>6.8085106382978725E-2</v>
      </c>
      <c r="P7" s="14">
        <f t="shared" si="0"/>
        <v>10.92</v>
      </c>
      <c r="Q7" s="8">
        <v>5.6000000000000001E-2</v>
      </c>
    </row>
    <row r="8" spans="2:17" x14ac:dyDescent="0.25">
      <c r="C8" t="s">
        <v>71</v>
      </c>
      <c r="D8">
        <v>2</v>
      </c>
      <c r="E8" s="7">
        <f>D8/$D$11</f>
        <v>1.2500000000000001E-2</v>
      </c>
      <c r="G8">
        <v>0</v>
      </c>
      <c r="H8" s="7">
        <f>G8/$G$11</f>
        <v>0</v>
      </c>
      <c r="J8">
        <v>0</v>
      </c>
      <c r="K8" s="8">
        <f>J8/$J$11</f>
        <v>0</v>
      </c>
      <c r="M8">
        <v>0</v>
      </c>
      <c r="N8" s="8">
        <f>M8/$M$11</f>
        <v>0</v>
      </c>
      <c r="P8" s="14">
        <f t="shared" si="0"/>
        <v>0.97499999999999998</v>
      </c>
      <c r="Q8" s="8">
        <v>5.0000000000000001E-3</v>
      </c>
    </row>
    <row r="9" spans="2:17" x14ac:dyDescent="0.25">
      <c r="C9" t="s">
        <v>72</v>
      </c>
      <c r="D9">
        <v>0</v>
      </c>
      <c r="E9" s="7">
        <f>D9/$D$11</f>
        <v>0</v>
      </c>
      <c r="G9">
        <v>0</v>
      </c>
      <c r="H9" s="7">
        <f>G9/$G$11</f>
        <v>0</v>
      </c>
      <c r="J9">
        <v>0</v>
      </c>
      <c r="K9" s="8">
        <f>J9/$J$11</f>
        <v>0</v>
      </c>
      <c r="M9">
        <v>0</v>
      </c>
      <c r="N9" s="8">
        <f>M9/$M$11</f>
        <v>0</v>
      </c>
      <c r="P9" s="14">
        <v>0</v>
      </c>
      <c r="Q9" s="8">
        <f>P9/$M$11</f>
        <v>0</v>
      </c>
    </row>
    <row r="11" spans="2:17" x14ac:dyDescent="0.25">
      <c r="C11" t="s">
        <v>13</v>
      </c>
      <c r="D11">
        <f>SUM(D5:D9)</f>
        <v>160</v>
      </c>
      <c r="G11">
        <f>SUM(G5:G9)</f>
        <v>185</v>
      </c>
      <c r="J11">
        <f>SUM(J5:J9)</f>
        <v>158</v>
      </c>
      <c r="M11">
        <f>SUM(M5:M9)</f>
        <v>235</v>
      </c>
      <c r="P11">
        <v>195</v>
      </c>
    </row>
  </sheetData>
  <phoneticPr fontId="1" type="noConversion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Q22" sqref="Q22"/>
    </sheetView>
  </sheetViews>
  <sheetFormatPr defaultRowHeight="16.5" x14ac:dyDescent="0.25"/>
  <sheetData>
    <row r="1" spans="2:5" x14ac:dyDescent="0.25">
      <c r="B1" t="s">
        <v>90</v>
      </c>
    </row>
    <row r="2" spans="2:5" x14ac:dyDescent="0.25">
      <c r="C2">
        <v>2014</v>
      </c>
      <c r="D2">
        <v>2015</v>
      </c>
      <c r="E2">
        <v>2016</v>
      </c>
    </row>
    <row r="3" spans="2:5" x14ac:dyDescent="0.25">
      <c r="B3" t="s">
        <v>75</v>
      </c>
      <c r="C3">
        <v>14240</v>
      </c>
      <c r="D3">
        <v>21432</v>
      </c>
      <c r="E3">
        <v>17787</v>
      </c>
    </row>
    <row r="4" spans="2:5" x14ac:dyDescent="0.25">
      <c r="B4" t="s">
        <v>1</v>
      </c>
      <c r="C4">
        <v>156</v>
      </c>
      <c r="D4">
        <v>235</v>
      </c>
      <c r="E4">
        <v>195</v>
      </c>
    </row>
    <row r="5" spans="2:5" x14ac:dyDescent="0.25">
      <c r="B5" t="s">
        <v>74</v>
      </c>
      <c r="C5" s="9">
        <f>C3/C4</f>
        <v>91.282051282051285</v>
      </c>
      <c r="D5" s="9">
        <f>D3/D4</f>
        <v>91.2</v>
      </c>
      <c r="E5" s="9">
        <f>E3/E4</f>
        <v>91.215384615384622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topLeftCell="A13" workbookViewId="0">
      <selection activeCell="Q35" sqref="Q35"/>
    </sheetView>
  </sheetViews>
  <sheetFormatPr defaultRowHeight="16.5" x14ac:dyDescent="0.25"/>
  <cols>
    <col min="2" max="2" width="20.625" customWidth="1"/>
  </cols>
  <sheetData>
    <row r="2" spans="2:17" x14ac:dyDescent="0.25">
      <c r="B2" s="1" t="s">
        <v>15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3</v>
      </c>
      <c r="D5">
        <v>1</v>
      </c>
      <c r="E5" s="4">
        <f>D5/$D$16</f>
        <v>6.0606060606060606E-3</v>
      </c>
      <c r="G5">
        <v>1</v>
      </c>
      <c r="H5" s="4">
        <f>G5/$G$16</f>
        <v>5.235602094240838E-3</v>
      </c>
      <c r="J5">
        <v>0</v>
      </c>
      <c r="K5" s="6">
        <f>J5/$J$16</f>
        <v>0</v>
      </c>
      <c r="M5">
        <v>0</v>
      </c>
      <c r="N5" s="8">
        <f>M5/$M$16</f>
        <v>0</v>
      </c>
      <c r="P5" s="14">
        <f>$P$16*Q5</f>
        <v>0</v>
      </c>
      <c r="Q5" s="8">
        <v>0</v>
      </c>
    </row>
    <row r="6" spans="2:17" x14ac:dyDescent="0.25">
      <c r="C6" t="s">
        <v>4</v>
      </c>
      <c r="D6">
        <v>35</v>
      </c>
      <c r="E6" s="5">
        <f t="shared" ref="E6:E14" si="0">D6/$D$16</f>
        <v>0.21212121212121213</v>
      </c>
      <c r="G6">
        <v>44</v>
      </c>
      <c r="H6" s="5">
        <f t="shared" ref="H6:H14" si="1">G6/$G$16</f>
        <v>0.23036649214659685</v>
      </c>
      <c r="J6">
        <v>41</v>
      </c>
      <c r="K6" s="6">
        <f t="shared" ref="K6:K14" si="2">J6/$J$16</f>
        <v>0.25465838509316768</v>
      </c>
      <c r="M6">
        <v>64</v>
      </c>
      <c r="N6" s="8">
        <f t="shared" ref="N6:N14" si="3">M6/$M$16</f>
        <v>0.2723404255319149</v>
      </c>
      <c r="P6" s="14">
        <f t="shared" ref="P6:P14" si="4">$P$16*Q6</f>
        <v>41.924999999999997</v>
      </c>
      <c r="Q6" s="8">
        <v>0.215</v>
      </c>
    </row>
    <row r="7" spans="2:17" x14ac:dyDescent="0.25">
      <c r="C7" t="s">
        <v>5</v>
      </c>
      <c r="D7">
        <v>8</v>
      </c>
      <c r="E7" s="5">
        <f t="shared" si="0"/>
        <v>4.8484848484848485E-2</v>
      </c>
      <c r="G7">
        <v>5</v>
      </c>
      <c r="H7" s="5">
        <f t="shared" si="1"/>
        <v>2.6178010471204188E-2</v>
      </c>
      <c r="J7">
        <v>7</v>
      </c>
      <c r="K7" s="6">
        <f t="shared" si="2"/>
        <v>4.3478260869565216E-2</v>
      </c>
      <c r="M7">
        <v>10</v>
      </c>
      <c r="N7" s="8">
        <f t="shared" si="3"/>
        <v>4.2553191489361701E-2</v>
      </c>
      <c r="P7" s="14">
        <f t="shared" si="4"/>
        <v>7.02</v>
      </c>
      <c r="Q7" s="8">
        <v>3.5999999999999997E-2</v>
      </c>
    </row>
    <row r="8" spans="2:17" x14ac:dyDescent="0.25">
      <c r="C8" t="s">
        <v>6</v>
      </c>
      <c r="D8">
        <v>27</v>
      </c>
      <c r="E8" s="5">
        <f t="shared" si="0"/>
        <v>0.16363636363636364</v>
      </c>
      <c r="G8">
        <v>43</v>
      </c>
      <c r="H8" s="5">
        <f t="shared" si="1"/>
        <v>0.22513089005235601</v>
      </c>
      <c r="J8">
        <v>40</v>
      </c>
      <c r="K8" s="6">
        <f t="shared" si="2"/>
        <v>0.2484472049689441</v>
      </c>
      <c r="M8">
        <v>45</v>
      </c>
      <c r="N8" s="8">
        <f t="shared" si="3"/>
        <v>0.19148936170212766</v>
      </c>
      <c r="P8" s="14">
        <f t="shared" si="4"/>
        <v>52.065000000000005</v>
      </c>
      <c r="Q8" s="8">
        <v>0.26700000000000002</v>
      </c>
    </row>
    <row r="9" spans="2:17" x14ac:dyDescent="0.25">
      <c r="C9" t="s">
        <v>7</v>
      </c>
      <c r="D9">
        <v>6</v>
      </c>
      <c r="E9" s="5">
        <f t="shared" si="0"/>
        <v>3.6363636363636362E-2</v>
      </c>
      <c r="G9">
        <v>3</v>
      </c>
      <c r="H9" s="5">
        <f t="shared" si="1"/>
        <v>1.5706806282722512E-2</v>
      </c>
      <c r="J9">
        <v>7</v>
      </c>
      <c r="K9" s="6">
        <f t="shared" si="2"/>
        <v>4.3478260869565216E-2</v>
      </c>
      <c r="M9">
        <v>24</v>
      </c>
      <c r="N9" s="8">
        <f t="shared" si="3"/>
        <v>0.10212765957446808</v>
      </c>
      <c r="P9" s="14">
        <f t="shared" si="4"/>
        <v>23.984999999999999</v>
      </c>
      <c r="Q9" s="8">
        <v>0.123</v>
      </c>
    </row>
    <row r="10" spans="2:17" x14ac:dyDescent="0.25">
      <c r="C10" t="s">
        <v>8</v>
      </c>
      <c r="D10">
        <v>39</v>
      </c>
      <c r="E10" s="5">
        <f t="shared" si="0"/>
        <v>0.23636363636363636</v>
      </c>
      <c r="G10">
        <v>39</v>
      </c>
      <c r="H10" s="5">
        <f t="shared" si="1"/>
        <v>0.20418848167539266</v>
      </c>
      <c r="J10">
        <v>30</v>
      </c>
      <c r="K10" s="6">
        <f t="shared" si="2"/>
        <v>0.18633540372670807</v>
      </c>
      <c r="M10">
        <v>34</v>
      </c>
      <c r="N10" s="8">
        <f t="shared" si="3"/>
        <v>0.14468085106382977</v>
      </c>
      <c r="P10" s="14">
        <f t="shared" si="4"/>
        <v>29.055</v>
      </c>
      <c r="Q10" s="8">
        <v>0.14899999999999999</v>
      </c>
    </row>
    <row r="11" spans="2:17" x14ac:dyDescent="0.25">
      <c r="C11" t="s">
        <v>9</v>
      </c>
      <c r="D11">
        <v>8</v>
      </c>
      <c r="E11" s="5">
        <f t="shared" si="0"/>
        <v>4.8484848484848485E-2</v>
      </c>
      <c r="G11">
        <v>18</v>
      </c>
      <c r="H11" s="5">
        <f t="shared" si="1"/>
        <v>9.4240837696335081E-2</v>
      </c>
      <c r="J11">
        <v>14</v>
      </c>
      <c r="K11" s="6">
        <f t="shared" si="2"/>
        <v>8.6956521739130432E-2</v>
      </c>
      <c r="M11">
        <v>16</v>
      </c>
      <c r="N11" s="8">
        <f t="shared" si="3"/>
        <v>6.8085106382978725E-2</v>
      </c>
      <c r="P11" s="14">
        <f t="shared" si="4"/>
        <v>13.065000000000001</v>
      </c>
      <c r="Q11" s="8">
        <v>6.7000000000000004E-2</v>
      </c>
    </row>
    <row r="12" spans="2:17" x14ac:dyDescent="0.25">
      <c r="C12" t="s">
        <v>10</v>
      </c>
      <c r="D12">
        <v>2</v>
      </c>
      <c r="E12" s="5">
        <f t="shared" si="0"/>
        <v>1.2121212121212121E-2</v>
      </c>
      <c r="G12">
        <v>4</v>
      </c>
      <c r="H12" s="5">
        <f t="shared" si="1"/>
        <v>2.0942408376963352E-2</v>
      </c>
      <c r="J12">
        <v>2</v>
      </c>
      <c r="K12" s="6">
        <f t="shared" si="2"/>
        <v>1.2422360248447204E-2</v>
      </c>
      <c r="M12">
        <v>2</v>
      </c>
      <c r="N12" s="8">
        <f t="shared" si="3"/>
        <v>8.5106382978723406E-3</v>
      </c>
      <c r="P12" s="14">
        <f t="shared" si="4"/>
        <v>1.95</v>
      </c>
      <c r="Q12" s="8">
        <v>0.01</v>
      </c>
    </row>
    <row r="13" spans="2:17" x14ac:dyDescent="0.25">
      <c r="C13" t="s">
        <v>11</v>
      </c>
      <c r="D13">
        <v>8</v>
      </c>
      <c r="E13" s="5">
        <f t="shared" si="0"/>
        <v>4.8484848484848485E-2</v>
      </c>
      <c r="G13">
        <v>12</v>
      </c>
      <c r="H13" s="5">
        <f t="shared" si="1"/>
        <v>6.2827225130890049E-2</v>
      </c>
      <c r="J13">
        <v>6</v>
      </c>
      <c r="K13" s="6">
        <f t="shared" si="2"/>
        <v>3.7267080745341616E-2</v>
      </c>
      <c r="M13">
        <v>9</v>
      </c>
      <c r="N13" s="8">
        <f t="shared" si="3"/>
        <v>3.8297872340425532E-2</v>
      </c>
      <c r="P13" s="14">
        <f t="shared" si="4"/>
        <v>2.9249999999999998</v>
      </c>
      <c r="Q13" s="8">
        <v>1.4999999999999999E-2</v>
      </c>
    </row>
    <row r="14" spans="2:17" x14ac:dyDescent="0.25">
      <c r="C14" t="s">
        <v>12</v>
      </c>
      <c r="D14">
        <v>31</v>
      </c>
      <c r="E14" s="5">
        <f t="shared" si="0"/>
        <v>0.18787878787878787</v>
      </c>
      <c r="G14">
        <v>22</v>
      </c>
      <c r="H14" s="5">
        <f t="shared" si="1"/>
        <v>0.11518324607329843</v>
      </c>
      <c r="J14">
        <v>14</v>
      </c>
      <c r="K14" s="6">
        <f t="shared" si="2"/>
        <v>8.6956521739130432E-2</v>
      </c>
      <c r="M14">
        <v>31</v>
      </c>
      <c r="N14" s="8">
        <f t="shared" si="3"/>
        <v>0.13191489361702127</v>
      </c>
      <c r="P14" s="14">
        <f t="shared" si="4"/>
        <v>23.009999999999998</v>
      </c>
      <c r="Q14" s="8">
        <v>0.11799999999999999</v>
      </c>
    </row>
    <row r="15" spans="2:17" x14ac:dyDescent="0.25">
      <c r="N15" s="13"/>
      <c r="Q15" s="13"/>
    </row>
    <row r="16" spans="2:17" x14ac:dyDescent="0.25">
      <c r="C16" t="s">
        <v>13</v>
      </c>
      <c r="D16">
        <f>SUM(D5:D14)</f>
        <v>165</v>
      </c>
      <c r="G16">
        <f>SUM(G5:G14)</f>
        <v>191</v>
      </c>
      <c r="J16">
        <f>SUM(J5:J14)</f>
        <v>161</v>
      </c>
      <c r="M16">
        <f>SUM(M5:M14)</f>
        <v>235</v>
      </c>
      <c r="P16">
        <v>195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topLeftCell="A10" workbookViewId="0">
      <selection activeCell="T20" sqref="T20"/>
    </sheetView>
  </sheetViews>
  <sheetFormatPr defaultRowHeight="16.5" x14ac:dyDescent="0.25"/>
  <cols>
    <col min="2" max="2" width="28.25" customWidth="1"/>
  </cols>
  <sheetData>
    <row r="2" spans="2:17" ht="33" x14ac:dyDescent="0.25">
      <c r="B2" s="1" t="s">
        <v>19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16</v>
      </c>
      <c r="D5">
        <v>57</v>
      </c>
      <c r="E5" s="3">
        <f>D5/$D$10</f>
        <v>0.34756097560975607</v>
      </c>
      <c r="G5">
        <v>88</v>
      </c>
      <c r="H5" s="5">
        <f>G5/$G$10</f>
        <v>0.43781094527363185</v>
      </c>
      <c r="J5">
        <v>73</v>
      </c>
      <c r="K5" s="6">
        <f>J5/$J$10</f>
        <v>0.42196531791907516</v>
      </c>
      <c r="M5">
        <v>82</v>
      </c>
      <c r="N5" s="8">
        <f>M5/$M$10</f>
        <v>0.34893617021276596</v>
      </c>
      <c r="P5" s="14">
        <f>$P$10*Q5</f>
        <v>64.935000000000002</v>
      </c>
      <c r="Q5" s="8">
        <v>0.33300000000000002</v>
      </c>
    </row>
    <row r="6" spans="2:17" x14ac:dyDescent="0.25">
      <c r="C6" t="s">
        <v>17</v>
      </c>
      <c r="D6">
        <v>55</v>
      </c>
      <c r="E6" s="5">
        <f>D6/$D$10</f>
        <v>0.33536585365853661</v>
      </c>
      <c r="G6">
        <v>66</v>
      </c>
      <c r="H6" s="5">
        <f>G6/$G$10</f>
        <v>0.32835820895522388</v>
      </c>
      <c r="J6">
        <v>56</v>
      </c>
      <c r="K6" s="6">
        <f>J6/$J$10</f>
        <v>0.32369942196531792</v>
      </c>
      <c r="M6">
        <v>81</v>
      </c>
      <c r="N6" s="8">
        <f>M6/$M$10</f>
        <v>0.34468085106382979</v>
      </c>
      <c r="P6" s="14">
        <f t="shared" ref="P6:P7" si="0">$P$10*Q6</f>
        <v>49.92</v>
      </c>
      <c r="Q6" s="8">
        <v>0.25600000000000001</v>
      </c>
    </row>
    <row r="7" spans="2:17" x14ac:dyDescent="0.25">
      <c r="C7" t="s">
        <v>18</v>
      </c>
      <c r="D7">
        <v>32</v>
      </c>
      <c r="E7" s="5">
        <f>D7/$D$10</f>
        <v>0.1951219512195122</v>
      </c>
      <c r="G7">
        <v>38</v>
      </c>
      <c r="H7" s="5">
        <f>G7/$G$10</f>
        <v>0.1890547263681592</v>
      </c>
      <c r="J7">
        <v>30</v>
      </c>
      <c r="K7" s="6">
        <f>J7/$J$10</f>
        <v>0.17341040462427745</v>
      </c>
      <c r="M7">
        <v>72</v>
      </c>
      <c r="N7" s="8">
        <f>M7/$M$10</f>
        <v>0.30638297872340425</v>
      </c>
      <c r="P7" s="14">
        <f t="shared" si="0"/>
        <v>79.949999999999989</v>
      </c>
      <c r="Q7" s="8">
        <v>0.41</v>
      </c>
    </row>
    <row r="8" spans="2:17" x14ac:dyDescent="0.25">
      <c r="C8" t="s">
        <v>12</v>
      </c>
      <c r="D8">
        <v>20</v>
      </c>
      <c r="E8" s="5">
        <f>D8/$D$10</f>
        <v>0.12195121951219512</v>
      </c>
      <c r="G8">
        <v>9</v>
      </c>
      <c r="H8" s="5">
        <f>G8/$G$10</f>
        <v>4.4776119402985072E-2</v>
      </c>
      <c r="J8">
        <v>14</v>
      </c>
      <c r="K8" s="6">
        <f>J8/$J$10</f>
        <v>8.0924855491329481E-2</v>
      </c>
      <c r="N8" s="8"/>
      <c r="Q8" s="8"/>
    </row>
    <row r="10" spans="2:17" x14ac:dyDescent="0.25">
      <c r="C10" t="s">
        <v>13</v>
      </c>
      <c r="D10">
        <f>SUM(D5:D8)</f>
        <v>164</v>
      </c>
      <c r="G10">
        <f>SUM(G5:G8)</f>
        <v>201</v>
      </c>
      <c r="J10">
        <f>SUM(J5:J8)</f>
        <v>173</v>
      </c>
      <c r="M10">
        <f>SUM(M5:M8)</f>
        <v>235</v>
      </c>
      <c r="P10">
        <v>195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topLeftCell="A7" workbookViewId="0">
      <selection activeCell="Q23" sqref="Q23"/>
    </sheetView>
  </sheetViews>
  <sheetFormatPr defaultRowHeight="16.5" x14ac:dyDescent="0.25"/>
  <cols>
    <col min="2" max="2" width="25.375" customWidth="1"/>
  </cols>
  <sheetData>
    <row r="2" spans="2:17" ht="33" x14ac:dyDescent="0.25">
      <c r="B2" s="1" t="s">
        <v>24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20</v>
      </c>
      <c r="D5">
        <v>44</v>
      </c>
      <c r="E5" s="3">
        <f>D5/$D$10</f>
        <v>0.27500000000000002</v>
      </c>
      <c r="G5">
        <v>59</v>
      </c>
      <c r="H5" s="6">
        <f>G5/$G$10</f>
        <v>0.31550802139037432</v>
      </c>
      <c r="J5">
        <v>52</v>
      </c>
      <c r="K5" s="7">
        <f>J5/$J$10</f>
        <v>0.32298136645962733</v>
      </c>
      <c r="M5">
        <v>74</v>
      </c>
      <c r="N5" s="8">
        <f>M5/$M$10</f>
        <v>0.31489361702127661</v>
      </c>
      <c r="P5" s="14">
        <f>$P$10*Q5</f>
        <v>52.065000000000005</v>
      </c>
      <c r="Q5" s="8">
        <v>0.26700000000000002</v>
      </c>
    </row>
    <row r="6" spans="2:17" x14ac:dyDescent="0.25">
      <c r="C6" t="s">
        <v>21</v>
      </c>
      <c r="D6">
        <v>47</v>
      </c>
      <c r="E6" s="6">
        <f>D6/$D$10</f>
        <v>0.29375000000000001</v>
      </c>
      <c r="G6">
        <v>52</v>
      </c>
      <c r="H6" s="6">
        <f>G6/$G$10</f>
        <v>0.27807486631016043</v>
      </c>
      <c r="J6">
        <v>43</v>
      </c>
      <c r="K6" s="7">
        <f>J6/$J$10</f>
        <v>0.26708074534161491</v>
      </c>
      <c r="M6">
        <v>60</v>
      </c>
      <c r="N6" s="8">
        <f>M6/$M$10</f>
        <v>0.25531914893617019</v>
      </c>
      <c r="P6" s="14">
        <f t="shared" ref="P6:P8" si="0">$P$10*Q6</f>
        <v>60.06</v>
      </c>
      <c r="Q6" s="8">
        <v>0.308</v>
      </c>
    </row>
    <row r="7" spans="2:17" x14ac:dyDescent="0.25">
      <c r="C7" t="s">
        <v>22</v>
      </c>
      <c r="D7">
        <v>22</v>
      </c>
      <c r="E7" s="6">
        <f>D7/$D$10</f>
        <v>0.13750000000000001</v>
      </c>
      <c r="G7">
        <v>26</v>
      </c>
      <c r="H7" s="6">
        <f>G7/$G$10</f>
        <v>0.13903743315508021</v>
      </c>
      <c r="J7">
        <v>23</v>
      </c>
      <c r="K7" s="7">
        <f>J7/$J$10</f>
        <v>0.14285714285714285</v>
      </c>
      <c r="M7">
        <v>26</v>
      </c>
      <c r="N7" s="8">
        <f>M7/$M$10</f>
        <v>0.11063829787234042</v>
      </c>
      <c r="P7" s="14">
        <f t="shared" si="0"/>
        <v>22.035</v>
      </c>
      <c r="Q7" s="8">
        <v>0.113</v>
      </c>
    </row>
    <row r="8" spans="2:17" x14ac:dyDescent="0.25">
      <c r="C8" t="s">
        <v>23</v>
      </c>
      <c r="D8">
        <v>47</v>
      </c>
      <c r="E8" s="6">
        <f>D8/$D$10</f>
        <v>0.29375000000000001</v>
      </c>
      <c r="G8">
        <v>50</v>
      </c>
      <c r="H8" s="6">
        <f>G8/$G$10</f>
        <v>0.26737967914438504</v>
      </c>
      <c r="J8">
        <v>43</v>
      </c>
      <c r="K8" s="7">
        <f>J8/$J$10</f>
        <v>0.26708074534161491</v>
      </c>
      <c r="M8">
        <v>75</v>
      </c>
      <c r="N8" s="8">
        <f>M8/$M$10</f>
        <v>0.31914893617021278</v>
      </c>
      <c r="P8" s="14">
        <f t="shared" si="0"/>
        <v>61.034999999999997</v>
      </c>
      <c r="Q8" s="8">
        <v>0.313</v>
      </c>
    </row>
    <row r="10" spans="2:17" x14ac:dyDescent="0.25">
      <c r="C10" t="s">
        <v>13</v>
      </c>
      <c r="D10">
        <f>SUM(D5:D8)</f>
        <v>160</v>
      </c>
      <c r="G10">
        <f>SUM(G5:G8)</f>
        <v>187</v>
      </c>
      <c r="J10">
        <f>SUM(J5:J8)</f>
        <v>161</v>
      </c>
      <c r="M10">
        <f>SUM(M5:M8)</f>
        <v>235</v>
      </c>
      <c r="P10">
        <v>195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topLeftCell="A3" workbookViewId="0">
      <selection activeCell="V20" sqref="V20"/>
    </sheetView>
  </sheetViews>
  <sheetFormatPr defaultRowHeight="16.5" x14ac:dyDescent="0.25"/>
  <cols>
    <col min="2" max="2" width="25" customWidth="1"/>
  </cols>
  <sheetData>
    <row r="2" spans="2:17" ht="33" x14ac:dyDescent="0.25">
      <c r="B2" s="2" t="s">
        <v>25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26</v>
      </c>
      <c r="D5">
        <v>145</v>
      </c>
      <c r="E5" s="3">
        <f>D5/$D$9</f>
        <v>0.8529411764705882</v>
      </c>
      <c r="G5">
        <v>175</v>
      </c>
      <c r="H5" s="3">
        <f>G5/$G$9</f>
        <v>0.82547169811320753</v>
      </c>
      <c r="J5">
        <v>155</v>
      </c>
      <c r="K5" s="7">
        <f>J5/$J$9</f>
        <v>0.86592178770949724</v>
      </c>
      <c r="M5">
        <v>216</v>
      </c>
      <c r="N5" s="8">
        <f>M5/$M$9</f>
        <v>0.91914893617021276</v>
      </c>
      <c r="P5" s="14">
        <f>$P$9*Q5</f>
        <v>185.05499999999998</v>
      </c>
      <c r="Q5" s="8">
        <v>0.94899999999999995</v>
      </c>
    </row>
    <row r="6" spans="2:17" x14ac:dyDescent="0.25">
      <c r="C6" t="s">
        <v>27</v>
      </c>
      <c r="D6">
        <v>21</v>
      </c>
      <c r="E6" s="6">
        <f>D6/$D$9</f>
        <v>0.12352941176470589</v>
      </c>
      <c r="G6">
        <v>36</v>
      </c>
      <c r="H6" s="6">
        <f>G6/$G$9</f>
        <v>0.16981132075471697</v>
      </c>
      <c r="J6">
        <v>24</v>
      </c>
      <c r="K6" s="7">
        <f>J6/$J$9</f>
        <v>0.13407821229050279</v>
      </c>
      <c r="M6">
        <v>19</v>
      </c>
      <c r="N6" s="8">
        <f>M6/$M$9</f>
        <v>8.085106382978724E-2</v>
      </c>
      <c r="P6" s="14">
        <f>$P$9*Q6</f>
        <v>9.9449999999999985</v>
      </c>
      <c r="Q6" s="8">
        <v>5.0999999999999997E-2</v>
      </c>
    </row>
    <row r="7" spans="2:17" x14ac:dyDescent="0.25">
      <c r="C7" t="s">
        <v>12</v>
      </c>
      <c r="D7">
        <v>4</v>
      </c>
      <c r="E7" s="6">
        <f>D7/$D$9</f>
        <v>2.3529411764705882E-2</v>
      </c>
      <c r="G7">
        <v>1</v>
      </c>
      <c r="H7" s="6">
        <f>G7/$G$9</f>
        <v>4.7169811320754715E-3</v>
      </c>
      <c r="J7">
        <v>0</v>
      </c>
      <c r="K7" s="7">
        <f>J7/$J$9</f>
        <v>0</v>
      </c>
      <c r="N7" s="8"/>
      <c r="Q7" s="8"/>
    </row>
    <row r="9" spans="2:17" x14ac:dyDescent="0.25">
      <c r="C9" t="s">
        <v>13</v>
      </c>
      <c r="D9">
        <f>SUM(D5:D7)</f>
        <v>170</v>
      </c>
      <c r="G9">
        <f>SUM(G5:G7)</f>
        <v>212</v>
      </c>
      <c r="J9">
        <f>SUM(J5:J7)</f>
        <v>179</v>
      </c>
      <c r="M9">
        <f>SUM(M5:M7)</f>
        <v>235</v>
      </c>
      <c r="P9">
        <v>195</v>
      </c>
    </row>
  </sheetData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"/>
  <sheetViews>
    <sheetView topLeftCell="A7" workbookViewId="0">
      <selection activeCell="T9" sqref="T9"/>
    </sheetView>
  </sheetViews>
  <sheetFormatPr defaultRowHeight="16.5" x14ac:dyDescent="0.25"/>
  <cols>
    <col min="2" max="2" width="17.375" customWidth="1"/>
  </cols>
  <sheetData>
    <row r="2" spans="2:17" ht="33" x14ac:dyDescent="0.25">
      <c r="B2" s="1" t="s">
        <v>28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29</v>
      </c>
      <c r="D5">
        <v>137</v>
      </c>
      <c r="E5" s="3">
        <f>D5/$D$9</f>
        <v>0.65865384615384615</v>
      </c>
      <c r="G5">
        <v>171</v>
      </c>
      <c r="H5" s="3">
        <f>G5/$G$9</f>
        <v>0.70081967213114749</v>
      </c>
      <c r="J5">
        <v>147</v>
      </c>
      <c r="K5" s="7">
        <f>J5/$J$9</f>
        <v>0.67431192660550454</v>
      </c>
      <c r="M5">
        <v>180</v>
      </c>
      <c r="N5" s="8">
        <f>M5/$M$9</f>
        <v>0.76595744680851063</v>
      </c>
      <c r="P5" s="14">
        <f>$P$9*Q5</f>
        <v>163.995</v>
      </c>
      <c r="Q5" s="8">
        <v>0.84099999999999997</v>
      </c>
    </row>
    <row r="6" spans="2:17" x14ac:dyDescent="0.25">
      <c r="C6" t="s">
        <v>30</v>
      </c>
      <c r="D6">
        <v>68</v>
      </c>
      <c r="E6" s="6">
        <f>D6/$D$9</f>
        <v>0.32692307692307693</v>
      </c>
      <c r="G6">
        <v>71</v>
      </c>
      <c r="H6" s="6">
        <f>G6/$G$9</f>
        <v>0.29098360655737704</v>
      </c>
      <c r="J6">
        <v>70</v>
      </c>
      <c r="K6" s="7">
        <f>J6/$J$9</f>
        <v>0.32110091743119268</v>
      </c>
      <c r="M6">
        <v>50</v>
      </c>
      <c r="N6" s="8">
        <f>M6/$M$9</f>
        <v>0.21276595744680851</v>
      </c>
      <c r="P6" s="14">
        <f t="shared" ref="P6:P7" si="0">$P$9*Q6</f>
        <v>24.96</v>
      </c>
      <c r="Q6" s="8">
        <v>0.128</v>
      </c>
    </row>
    <row r="7" spans="2:17" x14ac:dyDescent="0.25">
      <c r="C7" t="s">
        <v>31</v>
      </c>
      <c r="D7">
        <v>3</v>
      </c>
      <c r="E7" s="6">
        <f>D7/$D$9</f>
        <v>1.4423076923076924E-2</v>
      </c>
      <c r="G7">
        <v>2</v>
      </c>
      <c r="H7" s="6">
        <f>G7/$G$9</f>
        <v>8.1967213114754103E-3</v>
      </c>
      <c r="J7">
        <v>1</v>
      </c>
      <c r="K7" s="7">
        <f>J7/$J$9</f>
        <v>4.5871559633027525E-3</v>
      </c>
      <c r="M7">
        <v>5</v>
      </c>
      <c r="N7" s="8">
        <f>M7/$M$9</f>
        <v>2.1276595744680851E-2</v>
      </c>
      <c r="P7" s="14">
        <f t="shared" si="0"/>
        <v>6.0449999999999999</v>
      </c>
      <c r="Q7" s="8">
        <v>3.1E-2</v>
      </c>
    </row>
    <row r="9" spans="2:17" x14ac:dyDescent="0.25">
      <c r="C9" t="s">
        <v>13</v>
      </c>
      <c r="D9">
        <f>SUM(D5:D7)</f>
        <v>208</v>
      </c>
      <c r="G9">
        <f>SUM(G5:G7)</f>
        <v>244</v>
      </c>
      <c r="J9">
        <f>SUM(J5:J7)</f>
        <v>218</v>
      </c>
      <c r="M9">
        <f>SUM(M5:M7)</f>
        <v>235</v>
      </c>
      <c r="P9">
        <v>195</v>
      </c>
    </row>
  </sheetData>
  <phoneticPr fontId="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opLeftCell="B23" workbookViewId="0">
      <selection activeCell="T41" sqref="T41"/>
    </sheetView>
  </sheetViews>
  <sheetFormatPr defaultRowHeight="16.5" x14ac:dyDescent="0.25"/>
  <cols>
    <col min="2" max="2" width="23.25" customWidth="1"/>
  </cols>
  <sheetData>
    <row r="2" spans="2:17" ht="33" x14ac:dyDescent="0.25">
      <c r="B2" s="1" t="s">
        <v>32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33</v>
      </c>
      <c r="D5">
        <v>72</v>
      </c>
      <c r="E5" s="3">
        <f>D5/$D$28</f>
        <v>7.4303405572755415E-2</v>
      </c>
      <c r="G5">
        <v>76</v>
      </c>
      <c r="H5" s="3">
        <f>G5/$G$28</f>
        <v>6.5972222222222224E-2</v>
      </c>
      <c r="J5">
        <v>67</v>
      </c>
      <c r="K5" s="7">
        <f>J5/$J$28</f>
        <v>6.393129770992366E-2</v>
      </c>
      <c r="M5">
        <v>83</v>
      </c>
      <c r="N5" s="8">
        <f>M5/$M$28</f>
        <v>5.0640634533251981E-2</v>
      </c>
      <c r="P5">
        <v>64</v>
      </c>
      <c r="Q5" s="8">
        <f>P5/$P$28</f>
        <v>4.6076313894888407E-2</v>
      </c>
    </row>
    <row r="6" spans="2:17" x14ac:dyDescent="0.25">
      <c r="C6" t="s">
        <v>34</v>
      </c>
      <c r="D6">
        <v>50</v>
      </c>
      <c r="E6" s="6">
        <f t="shared" ref="E6:E26" si="0">D6/$D$28</f>
        <v>5.159958720330237E-2</v>
      </c>
      <c r="G6">
        <v>58</v>
      </c>
      <c r="H6" s="6">
        <f t="shared" ref="H6:H26" si="1">G6/$G$28</f>
        <v>5.0347222222222224E-2</v>
      </c>
      <c r="J6">
        <v>51</v>
      </c>
      <c r="K6" s="7">
        <f t="shared" ref="K6:K26" si="2">J6/$J$28</f>
        <v>4.8664122137404578E-2</v>
      </c>
      <c r="M6">
        <v>82</v>
      </c>
      <c r="N6" s="8">
        <f t="shared" ref="N6:N26" si="3">M6/$M$28</f>
        <v>5.0030506406345335E-2</v>
      </c>
      <c r="P6">
        <v>61</v>
      </c>
      <c r="Q6" s="8">
        <f t="shared" ref="Q6:Q26" si="4">P6/$P$28</f>
        <v>4.3916486681065514E-2</v>
      </c>
    </row>
    <row r="7" spans="2:17" x14ac:dyDescent="0.25">
      <c r="C7" t="s">
        <v>35</v>
      </c>
      <c r="D7">
        <v>59</v>
      </c>
      <c r="E7" s="6">
        <f t="shared" si="0"/>
        <v>6.0887512899896801E-2</v>
      </c>
      <c r="G7">
        <v>97</v>
      </c>
      <c r="H7" s="6">
        <f t="shared" si="1"/>
        <v>8.4201388888888895E-2</v>
      </c>
      <c r="J7">
        <v>92</v>
      </c>
      <c r="K7" s="7">
        <f t="shared" si="2"/>
        <v>8.7786259541984726E-2</v>
      </c>
      <c r="M7">
        <v>142</v>
      </c>
      <c r="N7" s="8">
        <f t="shared" si="3"/>
        <v>8.6638194020744352E-2</v>
      </c>
      <c r="P7">
        <v>107</v>
      </c>
      <c r="Q7" s="8">
        <f t="shared" si="4"/>
        <v>7.7033837293016563E-2</v>
      </c>
    </row>
    <row r="8" spans="2:17" x14ac:dyDescent="0.25">
      <c r="C8" t="s">
        <v>36</v>
      </c>
      <c r="D8">
        <v>95</v>
      </c>
      <c r="E8" s="6">
        <f t="shared" si="0"/>
        <v>9.8039215686274508E-2</v>
      </c>
      <c r="G8">
        <v>98</v>
      </c>
      <c r="H8" s="6">
        <f t="shared" si="1"/>
        <v>8.5069444444444448E-2</v>
      </c>
      <c r="J8">
        <v>91</v>
      </c>
      <c r="K8" s="7">
        <f t="shared" si="2"/>
        <v>8.6832061068702296E-2</v>
      </c>
      <c r="M8">
        <v>137</v>
      </c>
      <c r="N8" s="8">
        <f t="shared" si="3"/>
        <v>8.35875533862111E-2</v>
      </c>
      <c r="P8">
        <v>115</v>
      </c>
      <c r="Q8" s="8">
        <f t="shared" si="4"/>
        <v>8.2793376529877616E-2</v>
      </c>
    </row>
    <row r="9" spans="2:17" x14ac:dyDescent="0.25">
      <c r="C9" t="s">
        <v>37</v>
      </c>
      <c r="D9">
        <v>14</v>
      </c>
      <c r="E9" s="6">
        <f t="shared" si="0"/>
        <v>1.4447884416924664E-2</v>
      </c>
      <c r="G9">
        <v>16</v>
      </c>
      <c r="H9" s="6">
        <f t="shared" si="1"/>
        <v>1.3888888888888888E-2</v>
      </c>
      <c r="J9">
        <v>13</v>
      </c>
      <c r="K9" s="7">
        <f t="shared" si="2"/>
        <v>1.2404580152671756E-2</v>
      </c>
      <c r="M9">
        <v>19</v>
      </c>
      <c r="N9" s="8">
        <f t="shared" si="3"/>
        <v>1.1592434411226357E-2</v>
      </c>
      <c r="P9">
        <v>13</v>
      </c>
      <c r="Q9" s="8">
        <f t="shared" si="4"/>
        <v>9.3592512598992088E-3</v>
      </c>
    </row>
    <row r="10" spans="2:17" x14ac:dyDescent="0.25">
      <c r="C10" t="s">
        <v>38</v>
      </c>
      <c r="D10">
        <v>47</v>
      </c>
      <c r="E10" s="6">
        <f t="shared" si="0"/>
        <v>4.8503611971104234E-2</v>
      </c>
      <c r="G10">
        <v>60</v>
      </c>
      <c r="H10" s="6">
        <f t="shared" si="1"/>
        <v>5.2083333333333336E-2</v>
      </c>
      <c r="J10">
        <v>60</v>
      </c>
      <c r="K10" s="7">
        <f t="shared" si="2"/>
        <v>5.7251908396946563E-2</v>
      </c>
      <c r="M10">
        <v>66</v>
      </c>
      <c r="N10" s="8">
        <f t="shared" si="3"/>
        <v>4.0268456375838924E-2</v>
      </c>
      <c r="P10">
        <v>63</v>
      </c>
      <c r="Q10" s="8">
        <f t="shared" si="4"/>
        <v>4.5356371490280781E-2</v>
      </c>
    </row>
    <row r="11" spans="2:17" x14ac:dyDescent="0.25">
      <c r="C11" t="s">
        <v>39</v>
      </c>
      <c r="D11">
        <v>27</v>
      </c>
      <c r="E11" s="6">
        <f t="shared" si="0"/>
        <v>2.7863777089783281E-2</v>
      </c>
      <c r="G11">
        <v>30</v>
      </c>
      <c r="H11" s="6">
        <f t="shared" si="1"/>
        <v>2.6041666666666668E-2</v>
      </c>
      <c r="J11">
        <v>33</v>
      </c>
      <c r="K11" s="7">
        <f t="shared" si="2"/>
        <v>3.1488549618320608E-2</v>
      </c>
      <c r="M11">
        <v>80</v>
      </c>
      <c r="N11" s="8">
        <f t="shared" si="3"/>
        <v>4.8810250152532035E-2</v>
      </c>
      <c r="P11">
        <v>39</v>
      </c>
      <c r="Q11" s="8">
        <f t="shared" si="4"/>
        <v>2.8077753779697623E-2</v>
      </c>
    </row>
    <row r="12" spans="2:17" x14ac:dyDescent="0.25">
      <c r="C12" t="s">
        <v>40</v>
      </c>
      <c r="D12">
        <v>24</v>
      </c>
      <c r="E12" s="6">
        <f t="shared" si="0"/>
        <v>2.4767801857585141E-2</v>
      </c>
      <c r="G12">
        <v>29</v>
      </c>
      <c r="H12" s="6">
        <f t="shared" si="1"/>
        <v>2.5173611111111112E-2</v>
      </c>
      <c r="J12">
        <v>27</v>
      </c>
      <c r="K12" s="7">
        <f t="shared" si="2"/>
        <v>2.5763358778625955E-2</v>
      </c>
      <c r="M12">
        <v>51</v>
      </c>
      <c r="N12" s="8">
        <f t="shared" si="3"/>
        <v>3.1116534472239169E-2</v>
      </c>
      <c r="P12">
        <v>46</v>
      </c>
      <c r="Q12" s="8">
        <f t="shared" si="4"/>
        <v>3.3117350611951042E-2</v>
      </c>
    </row>
    <row r="13" spans="2:17" x14ac:dyDescent="0.25">
      <c r="C13" t="s">
        <v>41</v>
      </c>
      <c r="D13">
        <v>18</v>
      </c>
      <c r="E13" s="6">
        <f t="shared" si="0"/>
        <v>1.8575851393188854E-2</v>
      </c>
      <c r="G13">
        <v>16</v>
      </c>
      <c r="H13" s="6">
        <f t="shared" si="1"/>
        <v>1.3888888888888888E-2</v>
      </c>
      <c r="J13">
        <v>13</v>
      </c>
      <c r="K13" s="7">
        <f t="shared" si="2"/>
        <v>1.2404580152671756E-2</v>
      </c>
      <c r="M13">
        <v>21</v>
      </c>
      <c r="N13" s="8">
        <f t="shared" si="3"/>
        <v>1.2812690665039659E-2</v>
      </c>
      <c r="P13">
        <v>22</v>
      </c>
      <c r="Q13" s="8">
        <f t="shared" si="4"/>
        <v>1.5838732901367891E-2</v>
      </c>
    </row>
    <row r="14" spans="2:17" x14ac:dyDescent="0.25">
      <c r="C14" t="s">
        <v>42</v>
      </c>
      <c r="D14">
        <v>28</v>
      </c>
      <c r="E14" s="6">
        <f t="shared" si="0"/>
        <v>2.8895768833849329E-2</v>
      </c>
      <c r="G14">
        <v>34</v>
      </c>
      <c r="H14" s="6">
        <f t="shared" si="1"/>
        <v>2.9513888888888888E-2</v>
      </c>
      <c r="J14">
        <v>29</v>
      </c>
      <c r="K14" s="7">
        <f t="shared" si="2"/>
        <v>2.7671755725190841E-2</v>
      </c>
      <c r="M14">
        <v>54</v>
      </c>
      <c r="N14" s="8">
        <f t="shared" si="3"/>
        <v>3.2946918852959119E-2</v>
      </c>
      <c r="P14">
        <v>52</v>
      </c>
      <c r="Q14" s="8">
        <f t="shared" si="4"/>
        <v>3.7437005039596835E-2</v>
      </c>
    </row>
    <row r="15" spans="2:17" x14ac:dyDescent="0.25">
      <c r="C15" t="s">
        <v>43</v>
      </c>
      <c r="D15">
        <v>25</v>
      </c>
      <c r="E15" s="6">
        <f t="shared" si="0"/>
        <v>2.5799793601651185E-2</v>
      </c>
      <c r="G15">
        <v>28</v>
      </c>
      <c r="H15" s="6">
        <f t="shared" si="1"/>
        <v>2.4305555555555556E-2</v>
      </c>
      <c r="J15">
        <v>20</v>
      </c>
      <c r="K15" s="7">
        <f t="shared" si="2"/>
        <v>1.9083969465648856E-2</v>
      </c>
      <c r="M15">
        <v>37</v>
      </c>
      <c r="N15" s="8">
        <f t="shared" si="3"/>
        <v>2.2574740695546065E-2</v>
      </c>
      <c r="P15">
        <v>41</v>
      </c>
      <c r="Q15" s="8">
        <f t="shared" si="4"/>
        <v>2.9517638588912886E-2</v>
      </c>
    </row>
    <row r="16" spans="2:17" x14ac:dyDescent="0.25">
      <c r="C16" t="s">
        <v>44</v>
      </c>
      <c r="D16">
        <v>33</v>
      </c>
      <c r="E16" s="6">
        <f t="shared" si="0"/>
        <v>3.4055727554179564E-2</v>
      </c>
      <c r="G16">
        <v>37</v>
      </c>
      <c r="H16" s="6">
        <f t="shared" si="1"/>
        <v>3.2118055555555552E-2</v>
      </c>
      <c r="J16">
        <v>36</v>
      </c>
      <c r="K16" s="7">
        <f t="shared" si="2"/>
        <v>3.4351145038167941E-2</v>
      </c>
      <c r="M16">
        <v>64</v>
      </c>
      <c r="N16" s="8">
        <f t="shared" si="3"/>
        <v>3.9048200122025624E-2</v>
      </c>
      <c r="P16">
        <v>59</v>
      </c>
      <c r="Q16" s="8">
        <f t="shared" si="4"/>
        <v>4.2476601871850254E-2</v>
      </c>
    </row>
    <row r="17" spans="3:17" x14ac:dyDescent="0.25">
      <c r="C17" t="s">
        <v>45</v>
      </c>
      <c r="D17">
        <v>55</v>
      </c>
      <c r="E17" s="6">
        <f t="shared" si="0"/>
        <v>5.6759545923632609E-2</v>
      </c>
      <c r="G17">
        <v>78</v>
      </c>
      <c r="H17" s="6">
        <f t="shared" si="1"/>
        <v>6.7708333333333329E-2</v>
      </c>
      <c r="J17">
        <v>63</v>
      </c>
      <c r="K17" s="7">
        <f t="shared" si="2"/>
        <v>6.0114503816793896E-2</v>
      </c>
      <c r="M17">
        <v>146</v>
      </c>
      <c r="N17" s="8">
        <f t="shared" si="3"/>
        <v>8.9078706528370952E-2</v>
      </c>
      <c r="P17">
        <v>127</v>
      </c>
      <c r="Q17" s="8">
        <f t="shared" si="4"/>
        <v>9.1432685385169188E-2</v>
      </c>
    </row>
    <row r="18" spans="3:17" x14ac:dyDescent="0.25">
      <c r="C18" t="s">
        <v>46</v>
      </c>
      <c r="D18">
        <v>85</v>
      </c>
      <c r="E18" s="6">
        <f t="shared" si="0"/>
        <v>8.771929824561403E-2</v>
      </c>
      <c r="G18">
        <v>105</v>
      </c>
      <c r="H18" s="6">
        <f t="shared" si="1"/>
        <v>9.1145833333333329E-2</v>
      </c>
      <c r="J18">
        <v>101</v>
      </c>
      <c r="K18" s="7">
        <f t="shared" si="2"/>
        <v>9.6374045801526712E-2</v>
      </c>
      <c r="M18">
        <v>160</v>
      </c>
      <c r="N18" s="8">
        <f t="shared" si="3"/>
        <v>9.762050030506407E-2</v>
      </c>
      <c r="P18">
        <v>140</v>
      </c>
      <c r="Q18" s="8">
        <f t="shared" si="4"/>
        <v>0.1007919366450684</v>
      </c>
    </row>
    <row r="19" spans="3:17" x14ac:dyDescent="0.25">
      <c r="C19" t="s">
        <v>47</v>
      </c>
      <c r="D19">
        <v>37</v>
      </c>
      <c r="E19" s="6">
        <f t="shared" si="0"/>
        <v>3.8183694530443756E-2</v>
      </c>
      <c r="G19">
        <v>44</v>
      </c>
      <c r="H19" s="6">
        <f t="shared" si="1"/>
        <v>3.8194444444444448E-2</v>
      </c>
      <c r="J19">
        <v>38</v>
      </c>
      <c r="K19" s="7">
        <f t="shared" si="2"/>
        <v>3.6259541984732822E-2</v>
      </c>
      <c r="M19">
        <v>72</v>
      </c>
      <c r="N19" s="8">
        <f t="shared" si="3"/>
        <v>4.3929225137278829E-2</v>
      </c>
      <c r="P19">
        <v>58</v>
      </c>
      <c r="Q19" s="8">
        <f t="shared" si="4"/>
        <v>4.1756659467242621E-2</v>
      </c>
    </row>
    <row r="20" spans="3:17" x14ac:dyDescent="0.25">
      <c r="C20" t="s">
        <v>48</v>
      </c>
      <c r="D20">
        <v>57</v>
      </c>
      <c r="E20" s="6">
        <f t="shared" si="0"/>
        <v>5.8823529411764705E-2</v>
      </c>
      <c r="G20">
        <v>72</v>
      </c>
      <c r="H20" s="6">
        <f t="shared" si="1"/>
        <v>6.25E-2</v>
      </c>
      <c r="J20">
        <v>49</v>
      </c>
      <c r="K20" s="7">
        <f t="shared" si="2"/>
        <v>4.6755725190839696E-2</v>
      </c>
      <c r="M20">
        <v>88</v>
      </c>
      <c r="N20" s="8">
        <f t="shared" si="3"/>
        <v>5.3691275167785234E-2</v>
      </c>
      <c r="P20">
        <v>77</v>
      </c>
      <c r="Q20" s="8">
        <f t="shared" si="4"/>
        <v>5.5435565154787619E-2</v>
      </c>
    </row>
    <row r="21" spans="3:17" x14ac:dyDescent="0.25">
      <c r="C21" t="s">
        <v>49</v>
      </c>
      <c r="D21">
        <v>35</v>
      </c>
      <c r="E21" s="6">
        <f t="shared" si="0"/>
        <v>3.611971104231166E-2</v>
      </c>
      <c r="G21">
        <v>38</v>
      </c>
      <c r="H21" s="6">
        <f t="shared" si="1"/>
        <v>3.2986111111111112E-2</v>
      </c>
      <c r="J21">
        <v>36</v>
      </c>
      <c r="K21" s="7">
        <f t="shared" si="2"/>
        <v>3.4351145038167941E-2</v>
      </c>
      <c r="M21">
        <v>68</v>
      </c>
      <c r="N21" s="8">
        <f t="shared" si="3"/>
        <v>4.148871262965223E-2</v>
      </c>
      <c r="P21">
        <v>56</v>
      </c>
      <c r="Q21" s="8">
        <f t="shared" si="4"/>
        <v>4.0316774658027354E-2</v>
      </c>
    </row>
    <row r="22" spans="3:17" x14ac:dyDescent="0.25">
      <c r="C22" t="s">
        <v>50</v>
      </c>
      <c r="D22">
        <v>46</v>
      </c>
      <c r="E22" s="6">
        <f t="shared" si="0"/>
        <v>4.7471620227038186E-2</v>
      </c>
      <c r="G22">
        <v>70</v>
      </c>
      <c r="H22" s="6">
        <f t="shared" si="1"/>
        <v>6.0763888888888888E-2</v>
      </c>
      <c r="J22">
        <v>63</v>
      </c>
      <c r="K22" s="7">
        <f t="shared" si="2"/>
        <v>6.0114503816793896E-2</v>
      </c>
      <c r="M22">
        <v>58</v>
      </c>
      <c r="N22" s="8">
        <f t="shared" si="3"/>
        <v>3.5387431360585725E-2</v>
      </c>
      <c r="P22">
        <v>55</v>
      </c>
      <c r="Q22" s="8">
        <f t="shared" si="4"/>
        <v>3.9596832253419728E-2</v>
      </c>
    </row>
    <row r="23" spans="3:17" x14ac:dyDescent="0.25">
      <c r="C23" t="s">
        <v>51</v>
      </c>
      <c r="D23">
        <v>13</v>
      </c>
      <c r="E23" s="6">
        <f t="shared" si="0"/>
        <v>1.3415892672858616E-2</v>
      </c>
      <c r="G23">
        <v>9</v>
      </c>
      <c r="H23" s="6">
        <f t="shared" si="1"/>
        <v>7.8125E-3</v>
      </c>
      <c r="J23">
        <v>14</v>
      </c>
      <c r="K23" s="7">
        <f t="shared" si="2"/>
        <v>1.3358778625954198E-2</v>
      </c>
      <c r="M23">
        <v>23</v>
      </c>
      <c r="N23" s="8">
        <f t="shared" si="3"/>
        <v>1.4032946918852958E-2</v>
      </c>
      <c r="P23">
        <v>17</v>
      </c>
      <c r="Q23" s="8">
        <f t="shared" si="4"/>
        <v>1.2239020878329733E-2</v>
      </c>
    </row>
    <row r="24" spans="3:17" x14ac:dyDescent="0.25">
      <c r="C24" t="s">
        <v>52</v>
      </c>
      <c r="D24">
        <v>15</v>
      </c>
      <c r="E24" s="6">
        <f t="shared" si="0"/>
        <v>1.5479876160990712E-2</v>
      </c>
      <c r="G24">
        <v>16</v>
      </c>
      <c r="H24" s="6">
        <f t="shared" si="1"/>
        <v>1.3888888888888888E-2</v>
      </c>
      <c r="J24">
        <v>10</v>
      </c>
      <c r="K24" s="7">
        <f t="shared" si="2"/>
        <v>9.5419847328244278E-3</v>
      </c>
      <c r="M24">
        <v>17</v>
      </c>
      <c r="N24" s="8">
        <f t="shared" si="3"/>
        <v>1.0372178157413058E-2</v>
      </c>
      <c r="P24">
        <v>14</v>
      </c>
      <c r="Q24" s="8">
        <f t="shared" si="4"/>
        <v>1.0079193664506839E-2</v>
      </c>
    </row>
    <row r="25" spans="3:17" x14ac:dyDescent="0.25">
      <c r="C25" t="s">
        <v>53</v>
      </c>
      <c r="D25">
        <v>57</v>
      </c>
      <c r="E25" s="6">
        <f t="shared" si="0"/>
        <v>5.8823529411764705E-2</v>
      </c>
      <c r="G25">
        <v>55</v>
      </c>
      <c r="H25" s="6">
        <f t="shared" si="1"/>
        <v>4.7743055555555552E-2</v>
      </c>
      <c r="J25">
        <v>54</v>
      </c>
      <c r="K25" s="7">
        <f t="shared" si="2"/>
        <v>5.1526717557251911E-2</v>
      </c>
      <c r="M25">
        <v>60</v>
      </c>
      <c r="N25" s="8">
        <f t="shared" si="3"/>
        <v>3.6607687614399025E-2</v>
      </c>
      <c r="P25">
        <v>54</v>
      </c>
      <c r="Q25" s="8">
        <f t="shared" si="4"/>
        <v>3.8876889848812095E-2</v>
      </c>
    </row>
    <row r="26" spans="3:17" x14ac:dyDescent="0.25">
      <c r="C26" t="s">
        <v>54</v>
      </c>
      <c r="D26">
        <v>77</v>
      </c>
      <c r="E26" s="6">
        <f t="shared" si="0"/>
        <v>7.9463364293085662E-2</v>
      </c>
      <c r="G26">
        <v>86</v>
      </c>
      <c r="H26" s="6">
        <f t="shared" si="1"/>
        <v>7.4652777777777776E-2</v>
      </c>
      <c r="J26">
        <v>88</v>
      </c>
      <c r="K26" s="7">
        <f t="shared" si="2"/>
        <v>8.3969465648854963E-2</v>
      </c>
      <c r="M26">
        <v>111</v>
      </c>
      <c r="N26" s="8">
        <f t="shared" si="3"/>
        <v>6.7724222086638197E-2</v>
      </c>
      <c r="P26">
        <v>109</v>
      </c>
      <c r="Q26" s="8">
        <f t="shared" si="4"/>
        <v>7.8473722102231816E-2</v>
      </c>
    </row>
    <row r="28" spans="3:17" x14ac:dyDescent="0.25">
      <c r="C28" t="s">
        <v>13</v>
      </c>
      <c r="D28">
        <f>SUM(D5:D26)</f>
        <v>969</v>
      </c>
      <c r="G28">
        <f>SUM(G5:G26)</f>
        <v>1152</v>
      </c>
      <c r="J28">
        <f>SUM(J5:J26)</f>
        <v>1048</v>
      </c>
      <c r="M28">
        <f>SUM(M5:M26)</f>
        <v>1639</v>
      </c>
      <c r="P28">
        <f>SUM(P5:P26)</f>
        <v>1389</v>
      </c>
    </row>
  </sheetData>
  <phoneticPr fontId="1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"/>
  <sheetViews>
    <sheetView topLeftCell="A8" workbookViewId="0">
      <selection activeCell="P9" sqref="P9"/>
    </sheetView>
  </sheetViews>
  <sheetFormatPr defaultRowHeight="16.5" x14ac:dyDescent="0.25"/>
  <cols>
    <col min="2" max="2" width="26.25" customWidth="1"/>
  </cols>
  <sheetData>
    <row r="2" spans="2:17" ht="33" x14ac:dyDescent="0.25">
      <c r="B2" s="1" t="s">
        <v>55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56</v>
      </c>
      <c r="D5">
        <v>103</v>
      </c>
      <c r="E5" s="3">
        <f>D5/$D$11</f>
        <v>0.64375000000000004</v>
      </c>
      <c r="G5">
        <v>108</v>
      </c>
      <c r="H5" s="3">
        <f>G5/$G$11</f>
        <v>0.59340659340659341</v>
      </c>
      <c r="J5">
        <v>113</v>
      </c>
      <c r="K5" s="7">
        <f>J5/$J$11</f>
        <v>0.70625000000000004</v>
      </c>
      <c r="M5">
        <v>168</v>
      </c>
      <c r="N5" s="8">
        <f>M5/$M$11</f>
        <v>0.71489361702127663</v>
      </c>
      <c r="P5" s="14">
        <f>$P$11*Q5</f>
        <v>132.01500000000001</v>
      </c>
      <c r="Q5" s="8">
        <v>0.67700000000000005</v>
      </c>
    </row>
    <row r="6" spans="2:17" x14ac:dyDescent="0.25">
      <c r="C6" t="s">
        <v>57</v>
      </c>
      <c r="D6">
        <v>47</v>
      </c>
      <c r="E6" s="6">
        <f>D6/$D$11</f>
        <v>0.29375000000000001</v>
      </c>
      <c r="G6">
        <v>67</v>
      </c>
      <c r="H6" s="6">
        <f>G6/$G$11</f>
        <v>0.36813186813186816</v>
      </c>
      <c r="J6">
        <v>43</v>
      </c>
      <c r="K6" s="7">
        <f>J6/$J$11</f>
        <v>0.26874999999999999</v>
      </c>
      <c r="M6">
        <v>60</v>
      </c>
      <c r="N6" s="8">
        <f>M6/$M$11</f>
        <v>0.25531914893617019</v>
      </c>
      <c r="P6" s="14">
        <f t="shared" ref="P6:P7" si="0">$P$11*Q6</f>
        <v>57.914999999999999</v>
      </c>
      <c r="Q6" s="8">
        <v>0.29699999999999999</v>
      </c>
    </row>
    <row r="7" spans="2:17" x14ac:dyDescent="0.25">
      <c r="C7" t="s">
        <v>58</v>
      </c>
      <c r="D7">
        <v>6</v>
      </c>
      <c r="E7" s="6">
        <f>D7/$D$11</f>
        <v>3.7499999999999999E-2</v>
      </c>
      <c r="G7">
        <v>5</v>
      </c>
      <c r="H7" s="6">
        <f>G7/$G$11</f>
        <v>2.7472527472527472E-2</v>
      </c>
      <c r="J7">
        <v>4</v>
      </c>
      <c r="K7" s="7">
        <f>J7/$J$11</f>
        <v>2.5000000000000001E-2</v>
      </c>
      <c r="M7">
        <v>6</v>
      </c>
      <c r="N7" s="8">
        <f>M7/$M$11</f>
        <v>2.553191489361702E-2</v>
      </c>
      <c r="P7" s="14">
        <f t="shared" si="0"/>
        <v>4.0950000000000006</v>
      </c>
      <c r="Q7" s="8">
        <v>2.1000000000000001E-2</v>
      </c>
    </row>
    <row r="8" spans="2:17" x14ac:dyDescent="0.25">
      <c r="C8" t="s">
        <v>59</v>
      </c>
      <c r="D8">
        <v>3</v>
      </c>
      <c r="E8" s="6">
        <f>D8/$D$11</f>
        <v>1.8749999999999999E-2</v>
      </c>
      <c r="G8">
        <v>2</v>
      </c>
      <c r="H8" s="6">
        <f>G8/$G$11</f>
        <v>1.098901098901099E-2</v>
      </c>
      <c r="J8">
        <v>0</v>
      </c>
      <c r="K8" s="7">
        <f>J8/$J$11</f>
        <v>0</v>
      </c>
      <c r="M8">
        <v>1</v>
      </c>
      <c r="N8" s="8">
        <f>M8/$M$11</f>
        <v>4.2553191489361703E-3</v>
      </c>
      <c r="P8" s="14">
        <v>1</v>
      </c>
      <c r="Q8" s="8">
        <v>8.0000000000000002E-3</v>
      </c>
    </row>
    <row r="9" spans="2:17" x14ac:dyDescent="0.25">
      <c r="C9" t="s">
        <v>60</v>
      </c>
      <c r="D9">
        <v>1</v>
      </c>
      <c r="E9" s="6">
        <f>D9/$D$11</f>
        <v>6.2500000000000003E-3</v>
      </c>
      <c r="G9">
        <v>0</v>
      </c>
      <c r="H9" s="6">
        <f>G9/$G$11</f>
        <v>0</v>
      </c>
      <c r="J9">
        <v>0</v>
      </c>
      <c r="K9" s="7">
        <f>J9/$J$11</f>
        <v>0</v>
      </c>
      <c r="M9">
        <v>0</v>
      </c>
      <c r="N9" s="8">
        <f>M9/$M$11</f>
        <v>0</v>
      </c>
      <c r="P9" s="14">
        <v>0</v>
      </c>
      <c r="Q9" s="8">
        <f>P9/$M$11</f>
        <v>0</v>
      </c>
    </row>
    <row r="11" spans="2:17" x14ac:dyDescent="0.25">
      <c r="C11" t="s">
        <v>13</v>
      </c>
      <c r="D11">
        <f>SUM(D5:D9)</f>
        <v>160</v>
      </c>
      <c r="G11">
        <f>SUM(G5:G9)</f>
        <v>182</v>
      </c>
      <c r="J11">
        <f>SUM(J5:J9)</f>
        <v>160</v>
      </c>
      <c r="M11">
        <f>SUM(M5:M9)</f>
        <v>235</v>
      </c>
      <c r="P11">
        <v>195</v>
      </c>
      <c r="Q11" s="13"/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opLeftCell="A25" workbookViewId="0">
      <selection activeCell="T46" sqref="T46"/>
    </sheetView>
  </sheetViews>
  <sheetFormatPr defaultRowHeight="16.5" x14ac:dyDescent="0.25"/>
  <cols>
    <col min="2" max="2" width="28.75" customWidth="1"/>
  </cols>
  <sheetData>
    <row r="2" spans="2:17" ht="33" x14ac:dyDescent="0.25">
      <c r="B2" s="1" t="s">
        <v>61</v>
      </c>
    </row>
    <row r="3" spans="2:17" x14ac:dyDescent="0.25">
      <c r="C3">
        <v>2012</v>
      </c>
      <c r="G3">
        <v>2013</v>
      </c>
      <c r="J3">
        <v>2014</v>
      </c>
      <c r="M3">
        <v>2015</v>
      </c>
      <c r="P3">
        <v>2016</v>
      </c>
    </row>
    <row r="4" spans="2:17" x14ac:dyDescent="0.25">
      <c r="C4" t="s">
        <v>0</v>
      </c>
      <c r="D4" t="s">
        <v>1</v>
      </c>
      <c r="E4" t="s">
        <v>2</v>
      </c>
      <c r="G4" t="s">
        <v>1</v>
      </c>
      <c r="H4" t="s">
        <v>2</v>
      </c>
      <c r="J4" t="s">
        <v>1</v>
      </c>
      <c r="K4" t="s">
        <v>2</v>
      </c>
      <c r="M4" t="s">
        <v>1</v>
      </c>
      <c r="N4" t="s">
        <v>2</v>
      </c>
      <c r="P4" t="s">
        <v>1</v>
      </c>
      <c r="Q4" t="s">
        <v>2</v>
      </c>
    </row>
    <row r="5" spans="2:17" x14ac:dyDescent="0.25">
      <c r="C5" t="s">
        <v>33</v>
      </c>
      <c r="D5">
        <v>15</v>
      </c>
      <c r="E5" s="6">
        <f t="shared" ref="E5:E26" si="0">D5/$D$28</f>
        <v>0.10344827586206896</v>
      </c>
      <c r="G5">
        <v>6</v>
      </c>
      <c r="H5" s="6">
        <f t="shared" ref="H5:H26" si="1">G5/$G$28</f>
        <v>4.3795620437956206E-2</v>
      </c>
      <c r="J5">
        <v>5</v>
      </c>
      <c r="K5" s="7">
        <f t="shared" ref="K5:K26" si="2">J5/$J$28</f>
        <v>3.5714285714285712E-2</v>
      </c>
      <c r="M5">
        <v>12</v>
      </c>
      <c r="N5" s="8">
        <f t="shared" ref="N5:N26" si="3">M5/$M$28</f>
        <v>4.6692607003891051E-2</v>
      </c>
      <c r="P5">
        <v>11</v>
      </c>
      <c r="Q5" s="8">
        <f>P5/$P$28</f>
        <v>6.1111111111111109E-2</v>
      </c>
    </row>
    <row r="6" spans="2:17" x14ac:dyDescent="0.25">
      <c r="C6" t="s">
        <v>34</v>
      </c>
      <c r="D6">
        <v>9</v>
      </c>
      <c r="E6" s="6">
        <f t="shared" si="0"/>
        <v>6.2068965517241378E-2</v>
      </c>
      <c r="G6">
        <v>4</v>
      </c>
      <c r="H6" s="6">
        <f t="shared" si="1"/>
        <v>2.9197080291970802E-2</v>
      </c>
      <c r="J6">
        <v>5</v>
      </c>
      <c r="K6" s="7">
        <f t="shared" si="2"/>
        <v>3.5714285714285712E-2</v>
      </c>
      <c r="M6">
        <v>12</v>
      </c>
      <c r="N6" s="8">
        <f t="shared" si="3"/>
        <v>4.6692607003891051E-2</v>
      </c>
      <c r="P6">
        <v>14</v>
      </c>
      <c r="Q6" s="8">
        <f t="shared" ref="Q6:Q26" si="4">P6/$P$28</f>
        <v>7.7777777777777779E-2</v>
      </c>
    </row>
    <row r="7" spans="2:17" x14ac:dyDescent="0.25">
      <c r="C7" t="s">
        <v>35</v>
      </c>
      <c r="D7">
        <v>4</v>
      </c>
      <c r="E7" s="6">
        <f t="shared" si="0"/>
        <v>2.7586206896551724E-2</v>
      </c>
      <c r="G7">
        <v>10</v>
      </c>
      <c r="H7" s="6">
        <f t="shared" si="1"/>
        <v>7.2992700729927001E-2</v>
      </c>
      <c r="J7">
        <v>9</v>
      </c>
      <c r="K7" s="7">
        <f t="shared" si="2"/>
        <v>6.4285714285714279E-2</v>
      </c>
      <c r="M7">
        <v>18</v>
      </c>
      <c r="N7" s="8">
        <f t="shared" si="3"/>
        <v>7.0038910505836577E-2</v>
      </c>
      <c r="P7">
        <v>12</v>
      </c>
      <c r="Q7" s="8">
        <f t="shared" si="4"/>
        <v>6.6666666666666666E-2</v>
      </c>
    </row>
    <row r="8" spans="2:17" x14ac:dyDescent="0.25">
      <c r="C8" t="s">
        <v>36</v>
      </c>
      <c r="D8">
        <v>2</v>
      </c>
      <c r="E8" s="6">
        <f t="shared" si="0"/>
        <v>1.3793103448275862E-2</v>
      </c>
      <c r="G8">
        <v>11</v>
      </c>
      <c r="H8" s="6">
        <f t="shared" si="1"/>
        <v>8.0291970802919707E-2</v>
      </c>
      <c r="J8">
        <v>9</v>
      </c>
      <c r="K8" s="7">
        <f t="shared" si="2"/>
        <v>6.4285714285714279E-2</v>
      </c>
      <c r="M8">
        <v>5</v>
      </c>
      <c r="N8" s="8">
        <f t="shared" si="3"/>
        <v>1.9455252918287938E-2</v>
      </c>
      <c r="P8">
        <v>13</v>
      </c>
      <c r="Q8" s="8">
        <f t="shared" si="4"/>
        <v>7.2222222222222215E-2</v>
      </c>
    </row>
    <row r="9" spans="2:17" x14ac:dyDescent="0.25">
      <c r="C9" t="s">
        <v>37</v>
      </c>
      <c r="D9">
        <v>4</v>
      </c>
      <c r="E9" s="6">
        <f t="shared" si="0"/>
        <v>2.7586206896551724E-2</v>
      </c>
      <c r="G9">
        <v>2</v>
      </c>
      <c r="H9" s="6">
        <f t="shared" si="1"/>
        <v>1.4598540145985401E-2</v>
      </c>
      <c r="J9">
        <v>3</v>
      </c>
      <c r="K9" s="7">
        <f t="shared" si="2"/>
        <v>2.1428571428571429E-2</v>
      </c>
      <c r="M9">
        <v>4</v>
      </c>
      <c r="N9" s="8">
        <f t="shared" si="3"/>
        <v>1.556420233463035E-2</v>
      </c>
      <c r="P9">
        <v>1</v>
      </c>
      <c r="Q9" s="8">
        <f t="shared" si="4"/>
        <v>5.5555555555555558E-3</v>
      </c>
    </row>
    <row r="10" spans="2:17" x14ac:dyDescent="0.25">
      <c r="C10" t="s">
        <v>38</v>
      </c>
      <c r="D10">
        <v>8</v>
      </c>
      <c r="E10" s="6">
        <f t="shared" si="0"/>
        <v>5.5172413793103448E-2</v>
      </c>
      <c r="G10">
        <v>16</v>
      </c>
      <c r="H10" s="6">
        <f t="shared" si="1"/>
        <v>0.11678832116788321</v>
      </c>
      <c r="J10">
        <v>13</v>
      </c>
      <c r="K10" s="7">
        <f t="shared" si="2"/>
        <v>9.285714285714286E-2</v>
      </c>
      <c r="M10">
        <v>14</v>
      </c>
      <c r="N10" s="8">
        <f t="shared" si="3"/>
        <v>5.4474708171206226E-2</v>
      </c>
      <c r="P10">
        <v>13</v>
      </c>
      <c r="Q10" s="8">
        <f t="shared" si="4"/>
        <v>7.2222222222222215E-2</v>
      </c>
    </row>
    <row r="11" spans="2:17" x14ac:dyDescent="0.25">
      <c r="C11" t="s">
        <v>39</v>
      </c>
      <c r="D11">
        <v>3</v>
      </c>
      <c r="E11" s="6">
        <f t="shared" si="0"/>
        <v>2.0689655172413793E-2</v>
      </c>
      <c r="G11">
        <v>1</v>
      </c>
      <c r="H11" s="6">
        <f t="shared" si="1"/>
        <v>7.2992700729927005E-3</v>
      </c>
      <c r="J11">
        <v>5</v>
      </c>
      <c r="K11" s="7">
        <f t="shared" si="2"/>
        <v>3.5714285714285712E-2</v>
      </c>
      <c r="M11">
        <v>15</v>
      </c>
      <c r="N11" s="8">
        <f t="shared" si="3"/>
        <v>5.8365758754863814E-2</v>
      </c>
      <c r="P11">
        <v>5</v>
      </c>
      <c r="Q11" s="8">
        <f t="shared" si="4"/>
        <v>2.7777777777777776E-2</v>
      </c>
    </row>
    <row r="12" spans="2:17" x14ac:dyDescent="0.25">
      <c r="C12" t="s">
        <v>40</v>
      </c>
      <c r="D12">
        <v>2</v>
      </c>
      <c r="E12" s="6">
        <f t="shared" si="0"/>
        <v>1.3793103448275862E-2</v>
      </c>
      <c r="G12">
        <v>4</v>
      </c>
      <c r="H12" s="6">
        <f t="shared" si="1"/>
        <v>2.9197080291970802E-2</v>
      </c>
      <c r="J12">
        <v>4</v>
      </c>
      <c r="K12" s="7">
        <f t="shared" si="2"/>
        <v>2.8571428571428571E-2</v>
      </c>
      <c r="M12">
        <v>7</v>
      </c>
      <c r="N12" s="8">
        <f t="shared" si="3"/>
        <v>2.7237354085603113E-2</v>
      </c>
      <c r="P12">
        <v>4</v>
      </c>
      <c r="Q12" s="8">
        <f t="shared" si="4"/>
        <v>2.2222222222222223E-2</v>
      </c>
    </row>
    <row r="13" spans="2:17" x14ac:dyDescent="0.25">
      <c r="C13" t="s">
        <v>41</v>
      </c>
      <c r="D13">
        <v>3</v>
      </c>
      <c r="E13" s="6">
        <f t="shared" si="0"/>
        <v>2.0689655172413793E-2</v>
      </c>
      <c r="G13">
        <v>3</v>
      </c>
      <c r="H13" s="6">
        <f t="shared" si="1"/>
        <v>2.1897810218978103E-2</v>
      </c>
      <c r="J13">
        <v>4</v>
      </c>
      <c r="K13" s="7">
        <f t="shared" si="2"/>
        <v>2.8571428571428571E-2</v>
      </c>
      <c r="M13">
        <v>2</v>
      </c>
      <c r="N13" s="8">
        <f t="shared" si="3"/>
        <v>7.7821011673151752E-3</v>
      </c>
      <c r="P13">
        <v>1</v>
      </c>
      <c r="Q13" s="8">
        <f t="shared" si="4"/>
        <v>5.5555555555555558E-3</v>
      </c>
    </row>
    <row r="14" spans="2:17" x14ac:dyDescent="0.25">
      <c r="C14" t="s">
        <v>42</v>
      </c>
      <c r="D14">
        <v>10</v>
      </c>
      <c r="E14" s="6">
        <f t="shared" si="0"/>
        <v>6.8965517241379309E-2</v>
      </c>
      <c r="G14">
        <v>10</v>
      </c>
      <c r="H14" s="6">
        <f t="shared" si="1"/>
        <v>7.2992700729927001E-2</v>
      </c>
      <c r="J14">
        <v>7</v>
      </c>
      <c r="K14" s="7">
        <f t="shared" si="2"/>
        <v>0.05</v>
      </c>
      <c r="M14">
        <v>15</v>
      </c>
      <c r="N14" s="8">
        <f t="shared" si="3"/>
        <v>5.8365758754863814E-2</v>
      </c>
      <c r="P14">
        <v>11</v>
      </c>
      <c r="Q14" s="8">
        <f t="shared" si="4"/>
        <v>6.1111111111111109E-2</v>
      </c>
    </row>
    <row r="15" spans="2:17" x14ac:dyDescent="0.25">
      <c r="C15" t="s">
        <v>43</v>
      </c>
      <c r="D15">
        <v>6</v>
      </c>
      <c r="E15" s="6">
        <f t="shared" si="0"/>
        <v>4.1379310344827586E-2</v>
      </c>
      <c r="G15">
        <v>6</v>
      </c>
      <c r="H15" s="6">
        <f t="shared" si="1"/>
        <v>4.3795620437956206E-2</v>
      </c>
      <c r="J15">
        <v>6</v>
      </c>
      <c r="K15" s="7">
        <f t="shared" si="2"/>
        <v>4.2857142857142858E-2</v>
      </c>
      <c r="M15">
        <v>6</v>
      </c>
      <c r="N15" s="8">
        <f t="shared" si="3"/>
        <v>2.3346303501945526E-2</v>
      </c>
      <c r="P15">
        <v>4</v>
      </c>
      <c r="Q15" s="8">
        <f t="shared" si="4"/>
        <v>2.2222222222222223E-2</v>
      </c>
    </row>
    <row r="16" spans="2:17" x14ac:dyDescent="0.25">
      <c r="C16" t="s">
        <v>44</v>
      </c>
      <c r="D16">
        <v>3</v>
      </c>
      <c r="E16" s="6">
        <f t="shared" si="0"/>
        <v>2.0689655172413793E-2</v>
      </c>
      <c r="G16">
        <v>4</v>
      </c>
      <c r="H16" s="6">
        <f t="shared" si="1"/>
        <v>2.9197080291970802E-2</v>
      </c>
      <c r="J16">
        <v>5</v>
      </c>
      <c r="K16" s="7">
        <f t="shared" si="2"/>
        <v>3.5714285714285712E-2</v>
      </c>
      <c r="M16">
        <v>17</v>
      </c>
      <c r="N16" s="8">
        <f t="shared" si="3"/>
        <v>6.6147859922178989E-2</v>
      </c>
      <c r="P16">
        <v>9</v>
      </c>
      <c r="Q16" s="8">
        <f t="shared" si="4"/>
        <v>0.05</v>
      </c>
    </row>
    <row r="17" spans="3:17" x14ac:dyDescent="0.25">
      <c r="C17" t="s">
        <v>45</v>
      </c>
      <c r="D17">
        <v>5</v>
      </c>
      <c r="E17" s="6">
        <f t="shared" si="0"/>
        <v>3.4482758620689655E-2</v>
      </c>
      <c r="G17">
        <v>6</v>
      </c>
      <c r="H17" s="6">
        <f t="shared" si="1"/>
        <v>4.3795620437956206E-2</v>
      </c>
      <c r="J17">
        <v>4</v>
      </c>
      <c r="K17" s="7">
        <f t="shared" si="2"/>
        <v>2.8571428571428571E-2</v>
      </c>
      <c r="M17">
        <v>14</v>
      </c>
      <c r="N17" s="8">
        <f t="shared" si="3"/>
        <v>5.4474708171206226E-2</v>
      </c>
      <c r="P17">
        <v>11</v>
      </c>
      <c r="Q17" s="8">
        <f t="shared" si="4"/>
        <v>6.1111111111111109E-2</v>
      </c>
    </row>
    <row r="18" spans="3:17" x14ac:dyDescent="0.25">
      <c r="C18" t="s">
        <v>46</v>
      </c>
      <c r="D18">
        <v>9</v>
      </c>
      <c r="E18" s="6">
        <f t="shared" si="0"/>
        <v>6.2068965517241378E-2</v>
      </c>
      <c r="G18">
        <v>13</v>
      </c>
      <c r="H18" s="6">
        <f t="shared" si="1"/>
        <v>9.4890510948905105E-2</v>
      </c>
      <c r="J18">
        <v>12</v>
      </c>
      <c r="K18" s="7">
        <f t="shared" si="2"/>
        <v>8.5714285714285715E-2</v>
      </c>
      <c r="M18">
        <v>25</v>
      </c>
      <c r="N18" s="8">
        <f t="shared" si="3"/>
        <v>9.727626459143969E-2</v>
      </c>
      <c r="P18">
        <v>13</v>
      </c>
      <c r="Q18" s="8">
        <f t="shared" si="4"/>
        <v>7.2222222222222215E-2</v>
      </c>
    </row>
    <row r="19" spans="3:17" x14ac:dyDescent="0.25">
      <c r="C19" t="s">
        <v>47</v>
      </c>
      <c r="D19">
        <v>2</v>
      </c>
      <c r="E19" s="6">
        <f t="shared" si="0"/>
        <v>1.3793103448275862E-2</v>
      </c>
      <c r="G19">
        <v>2</v>
      </c>
      <c r="H19" s="6">
        <f t="shared" si="1"/>
        <v>1.4598540145985401E-2</v>
      </c>
      <c r="J19">
        <v>2</v>
      </c>
      <c r="K19" s="7">
        <f t="shared" si="2"/>
        <v>1.4285714285714285E-2</v>
      </c>
      <c r="M19">
        <v>6</v>
      </c>
      <c r="N19" s="8">
        <f t="shared" si="3"/>
        <v>2.3346303501945526E-2</v>
      </c>
      <c r="P19">
        <v>6</v>
      </c>
      <c r="Q19" s="8">
        <f t="shared" si="4"/>
        <v>3.3333333333333333E-2</v>
      </c>
    </row>
    <row r="20" spans="3:17" x14ac:dyDescent="0.25">
      <c r="C20" t="s">
        <v>48</v>
      </c>
      <c r="D20">
        <v>5</v>
      </c>
      <c r="E20" s="6">
        <f t="shared" si="0"/>
        <v>3.4482758620689655E-2</v>
      </c>
      <c r="G20">
        <v>5</v>
      </c>
      <c r="H20" s="6">
        <f t="shared" si="1"/>
        <v>3.6496350364963501E-2</v>
      </c>
      <c r="J20">
        <v>3</v>
      </c>
      <c r="K20" s="7">
        <f t="shared" si="2"/>
        <v>2.1428571428571429E-2</v>
      </c>
      <c r="M20">
        <v>13</v>
      </c>
      <c r="N20" s="8">
        <f t="shared" si="3"/>
        <v>5.0583657587548639E-2</v>
      </c>
      <c r="P20">
        <v>5</v>
      </c>
      <c r="Q20" s="8">
        <f t="shared" si="4"/>
        <v>2.7777777777777776E-2</v>
      </c>
    </row>
    <row r="21" spans="3:17" x14ac:dyDescent="0.25">
      <c r="C21" t="s">
        <v>49</v>
      </c>
      <c r="D21">
        <v>7</v>
      </c>
      <c r="E21" s="6">
        <f t="shared" si="0"/>
        <v>4.8275862068965517E-2</v>
      </c>
      <c r="G21">
        <v>1</v>
      </c>
      <c r="H21" s="6">
        <f t="shared" si="1"/>
        <v>7.2992700729927005E-3</v>
      </c>
      <c r="J21">
        <v>1</v>
      </c>
      <c r="K21" s="7">
        <f t="shared" si="2"/>
        <v>7.1428571428571426E-3</v>
      </c>
      <c r="M21">
        <v>12</v>
      </c>
      <c r="N21" s="8">
        <f t="shared" si="3"/>
        <v>4.6692607003891051E-2</v>
      </c>
      <c r="P21">
        <v>1</v>
      </c>
      <c r="Q21" s="8">
        <f t="shared" si="4"/>
        <v>5.5555555555555558E-3</v>
      </c>
    </row>
    <row r="22" spans="3:17" x14ac:dyDescent="0.25">
      <c r="C22" t="s">
        <v>50</v>
      </c>
      <c r="D22">
        <v>7</v>
      </c>
      <c r="E22" s="6">
        <f t="shared" si="0"/>
        <v>4.8275862068965517E-2</v>
      </c>
      <c r="G22">
        <v>10</v>
      </c>
      <c r="H22" s="6">
        <f t="shared" si="1"/>
        <v>7.2992700729927001E-2</v>
      </c>
      <c r="J22">
        <v>7</v>
      </c>
      <c r="K22" s="7">
        <f t="shared" si="2"/>
        <v>0.05</v>
      </c>
      <c r="M22">
        <v>10</v>
      </c>
      <c r="N22" s="8">
        <f t="shared" si="3"/>
        <v>3.8910505836575876E-2</v>
      </c>
      <c r="P22">
        <v>5</v>
      </c>
      <c r="Q22" s="8">
        <f t="shared" si="4"/>
        <v>2.7777777777777776E-2</v>
      </c>
    </row>
    <row r="23" spans="3:17" x14ac:dyDescent="0.25">
      <c r="C23" t="s">
        <v>51</v>
      </c>
      <c r="D23">
        <v>5</v>
      </c>
      <c r="E23" s="6">
        <f t="shared" si="0"/>
        <v>3.4482758620689655E-2</v>
      </c>
      <c r="G23">
        <v>4</v>
      </c>
      <c r="H23" s="6">
        <f t="shared" si="1"/>
        <v>2.9197080291970802E-2</v>
      </c>
      <c r="J23">
        <v>9</v>
      </c>
      <c r="K23" s="7">
        <f t="shared" si="2"/>
        <v>6.4285714285714279E-2</v>
      </c>
      <c r="M23">
        <v>7</v>
      </c>
      <c r="N23" s="8">
        <f t="shared" si="3"/>
        <v>2.7237354085603113E-2</v>
      </c>
      <c r="P23">
        <v>3</v>
      </c>
      <c r="Q23" s="8">
        <f t="shared" si="4"/>
        <v>1.6666666666666666E-2</v>
      </c>
    </row>
    <row r="24" spans="3:17" x14ac:dyDescent="0.25">
      <c r="C24" t="s">
        <v>52</v>
      </c>
      <c r="D24">
        <v>5</v>
      </c>
      <c r="E24" s="6">
        <f t="shared" si="0"/>
        <v>3.4482758620689655E-2</v>
      </c>
      <c r="G24">
        <v>4</v>
      </c>
      <c r="H24" s="6">
        <f t="shared" si="1"/>
        <v>2.9197080291970802E-2</v>
      </c>
      <c r="J24">
        <v>5</v>
      </c>
      <c r="K24" s="7">
        <f t="shared" si="2"/>
        <v>3.5714285714285712E-2</v>
      </c>
      <c r="M24">
        <v>9</v>
      </c>
      <c r="N24" s="8">
        <f t="shared" si="3"/>
        <v>3.5019455252918288E-2</v>
      </c>
      <c r="P24">
        <v>2</v>
      </c>
      <c r="Q24" s="8">
        <f t="shared" si="4"/>
        <v>1.1111111111111112E-2</v>
      </c>
    </row>
    <row r="25" spans="3:17" x14ac:dyDescent="0.25">
      <c r="C25" t="s">
        <v>53</v>
      </c>
      <c r="D25">
        <v>12</v>
      </c>
      <c r="E25" s="6">
        <f t="shared" si="0"/>
        <v>8.2758620689655171E-2</v>
      </c>
      <c r="G25">
        <v>7</v>
      </c>
      <c r="H25" s="6">
        <f t="shared" si="1"/>
        <v>5.1094890510948905E-2</v>
      </c>
      <c r="J25">
        <v>8</v>
      </c>
      <c r="K25" s="7">
        <f t="shared" si="2"/>
        <v>5.7142857142857141E-2</v>
      </c>
      <c r="M25">
        <v>12</v>
      </c>
      <c r="N25" s="8">
        <f t="shared" si="3"/>
        <v>4.6692607003891051E-2</v>
      </c>
      <c r="P25">
        <v>11</v>
      </c>
      <c r="Q25" s="8">
        <f t="shared" si="4"/>
        <v>6.1111111111111109E-2</v>
      </c>
    </row>
    <row r="26" spans="3:17" x14ac:dyDescent="0.25">
      <c r="C26" t="s">
        <v>54</v>
      </c>
      <c r="D26">
        <v>19</v>
      </c>
      <c r="E26" s="6">
        <f t="shared" si="0"/>
        <v>0.1310344827586207</v>
      </c>
      <c r="G26">
        <v>8</v>
      </c>
      <c r="H26" s="6">
        <f t="shared" si="1"/>
        <v>5.8394160583941604E-2</v>
      </c>
      <c r="J26">
        <v>14</v>
      </c>
      <c r="K26" s="7">
        <f t="shared" si="2"/>
        <v>0.1</v>
      </c>
      <c r="M26">
        <v>22</v>
      </c>
      <c r="N26" s="8">
        <f t="shared" si="3"/>
        <v>8.5603112840466927E-2</v>
      </c>
      <c r="P26">
        <v>25</v>
      </c>
      <c r="Q26" s="8">
        <f t="shared" si="4"/>
        <v>0.1388888888888889</v>
      </c>
    </row>
    <row r="27" spans="3:17" x14ac:dyDescent="0.25">
      <c r="E27" s="13">
        <f t="shared" ref="E27:K27" si="5">SUM(E5:E26)</f>
        <v>0.99999999999999978</v>
      </c>
      <c r="F27" s="13"/>
      <c r="G27" s="13"/>
      <c r="H27" s="13">
        <f t="shared" si="5"/>
        <v>1</v>
      </c>
      <c r="I27" s="13"/>
      <c r="J27" s="13"/>
      <c r="K27" s="13">
        <f t="shared" si="5"/>
        <v>1</v>
      </c>
      <c r="L27" s="13"/>
      <c r="M27" s="13"/>
      <c r="N27" s="13">
        <f>SUM(N5:N26)</f>
        <v>1</v>
      </c>
      <c r="P27" s="13"/>
      <c r="Q27" s="13">
        <f>SUM(Q5:Q26)</f>
        <v>1</v>
      </c>
    </row>
    <row r="28" spans="3:17" x14ac:dyDescent="0.25">
      <c r="C28" t="s">
        <v>13</v>
      </c>
      <c r="D28">
        <f>SUM(D5:D26)</f>
        <v>145</v>
      </c>
      <c r="G28">
        <f>SUM(G5:G26)</f>
        <v>137</v>
      </c>
      <c r="J28">
        <f>SUM(J5:J26)</f>
        <v>140</v>
      </c>
      <c r="M28">
        <f>SUM(M5:M26)</f>
        <v>257</v>
      </c>
      <c r="P28">
        <f>SUM(P5:P26)</f>
        <v>180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信件統計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dcterms:created xsi:type="dcterms:W3CDTF">2013-05-05T16:23:02Z</dcterms:created>
  <dcterms:modified xsi:type="dcterms:W3CDTF">2017-03-24T05:47:07Z</dcterms:modified>
</cp:coreProperties>
</file>